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マイドキュメントの保存場所\ホームページ：FC2\富士の風物詩\fuji-no-fubutushi\calendar\img\"/>
    </mc:Choice>
  </mc:AlternateContent>
  <xr:revisionPtr revIDLastSave="0" documentId="13_ncr:1_{6B63C0A8-B573-43F8-962D-4270A72361A8}" xr6:coauthVersionLast="45" xr6:coauthVersionMax="45" xr10:uidLastSave="{00000000-0000-0000-0000-000000000000}"/>
  <bookViews>
    <workbookView xWindow="4845" yWindow="195" windowWidth="18540" windowHeight="13695" xr2:uid="{00000000-000D-0000-FFFF-FFFF00000000}"/>
  </bookViews>
  <sheets>
    <sheet name="はがき横各月" sheetId="4" r:id="rId1"/>
  </sheets>
  <definedNames>
    <definedName name="_xlnm.Print_Area" localSheetId="0">はがき横各月!$A$1:$AL$17</definedName>
  </definedNames>
  <calcPr calcId="191029"/>
</workbook>
</file>

<file path=xl/calcChain.xml><?xml version="1.0" encoding="utf-8"?>
<calcChain xmlns="http://schemas.openxmlformats.org/spreadsheetml/2006/main">
  <c r="BE34" i="4" l="1"/>
  <c r="BE1" i="4" s="1"/>
  <c r="M33" i="4"/>
  <c r="M32" i="4"/>
  <c r="M31" i="4"/>
  <c r="M30" i="4"/>
  <c r="M29" i="4"/>
  <c r="M28" i="4"/>
  <c r="M27" i="4"/>
  <c r="M26" i="4"/>
  <c r="M25" i="4"/>
  <c r="M24" i="4"/>
  <c r="M23" i="4"/>
  <c r="M22" i="4"/>
  <c r="Q21" i="4"/>
  <c r="M21" i="4"/>
  <c r="AB17" i="4"/>
  <c r="I17" i="4"/>
  <c r="AW1" i="4"/>
  <c r="AX1" i="4" s="1"/>
  <c r="R22" i="4" l="1"/>
  <c r="Q25" i="4"/>
  <c r="R26" i="4" s="1"/>
  <c r="R21" i="4"/>
  <c r="BF1" i="4"/>
  <c r="BE2" i="4"/>
  <c r="BE3" i="4" s="1"/>
  <c r="BE4" i="4" s="1"/>
  <c r="BE5" i="4" s="1"/>
  <c r="BE6" i="4" s="1"/>
  <c r="BE7" i="4" s="1"/>
  <c r="BE8" i="4" s="1"/>
  <c r="BE9" i="4" s="1"/>
  <c r="BE10" i="4" s="1"/>
  <c r="BE11" i="4" s="1"/>
  <c r="BE12" i="4" s="1"/>
  <c r="BE13" i="4" s="1"/>
  <c r="BE14" i="4" s="1"/>
  <c r="BE15" i="4" s="1"/>
  <c r="BE16" i="4" s="1"/>
  <c r="BE17" i="4" s="1"/>
  <c r="BE18" i="4" s="1"/>
  <c r="BE19" i="4" s="1"/>
  <c r="BE20" i="4" s="1"/>
  <c r="BE21" i="4" s="1"/>
  <c r="BE22" i="4" s="1"/>
  <c r="BE23" i="4" s="1"/>
  <c r="BE24" i="4" s="1"/>
  <c r="BE25" i="4" s="1"/>
  <c r="BE26" i="4" s="1"/>
  <c r="BE27" i="4" s="1"/>
  <c r="BE28" i="4" s="1"/>
  <c r="BE29" i="4" s="1"/>
  <c r="BE30" i="4" s="1"/>
  <c r="BE31" i="4" s="1"/>
  <c r="AW2" i="4"/>
  <c r="AX2" i="4" s="1"/>
  <c r="BG1" i="4"/>
  <c r="BJ1" i="4" s="1"/>
  <c r="AY1" i="4"/>
  <c r="BB1" i="4" s="1"/>
  <c r="R23" i="4" l="1"/>
  <c r="A1" i="4" s="1"/>
  <c r="AY2" i="4"/>
  <c r="R25" i="4"/>
  <c r="R27" i="4" s="1"/>
  <c r="A9" i="4" s="1"/>
  <c r="AW3" i="4"/>
  <c r="AW4" i="4" s="1"/>
  <c r="BG2" i="4"/>
  <c r="BJ2" i="4"/>
  <c r="BJ3" i="4" s="1"/>
  <c r="BF2" i="4"/>
  <c r="BB2" i="4"/>
  <c r="BF3" i="4"/>
  <c r="BG3" i="4"/>
  <c r="AY3" i="4" l="1"/>
  <c r="AX3" i="4"/>
  <c r="BF4" i="4"/>
  <c r="BG4" i="4"/>
  <c r="AY4" i="4"/>
  <c r="AW5" i="4"/>
  <c r="AX4" i="4"/>
  <c r="BB3" i="4"/>
  <c r="BJ4" i="4"/>
  <c r="BB4" i="4" l="1"/>
  <c r="BJ5" i="4"/>
  <c r="BG5" i="4"/>
  <c r="BF5" i="4"/>
  <c r="AW6" i="4"/>
  <c r="AY5" i="4"/>
  <c r="AX5" i="4"/>
  <c r="BB5" i="4" l="1"/>
  <c r="AX6" i="4"/>
  <c r="AY6" i="4"/>
  <c r="AW7" i="4"/>
  <c r="BJ6" i="4"/>
  <c r="BG6" i="4"/>
  <c r="BF6" i="4"/>
  <c r="BG7" i="4" l="1"/>
  <c r="BF7" i="4"/>
  <c r="BJ7" i="4"/>
  <c r="BB6" i="4"/>
  <c r="AW8" i="4"/>
  <c r="AY7" i="4"/>
  <c r="AX7" i="4"/>
  <c r="AY8" i="4" l="1"/>
  <c r="AX8" i="4"/>
  <c r="AW9" i="4"/>
  <c r="BJ8" i="4"/>
  <c r="BB7" i="4"/>
  <c r="BF8" i="4"/>
  <c r="BG8" i="4"/>
  <c r="BF9" i="4" l="1"/>
  <c r="BG9" i="4"/>
  <c r="BB8" i="4"/>
  <c r="AW10" i="4"/>
  <c r="AY9" i="4"/>
  <c r="AX9" i="4"/>
  <c r="BJ9" i="4"/>
  <c r="BF10" i="4" l="1"/>
  <c r="BG10" i="4"/>
  <c r="BJ10" i="4"/>
  <c r="BB9" i="4"/>
  <c r="AW11" i="4"/>
  <c r="AY10" i="4"/>
  <c r="AX10" i="4"/>
  <c r="AW12" i="4" l="1"/>
  <c r="AY11" i="4"/>
  <c r="AX11" i="4"/>
  <c r="BB10" i="4"/>
  <c r="BJ11" i="4"/>
  <c r="BG11" i="4"/>
  <c r="BF11" i="4"/>
  <c r="BJ12" i="4" l="1"/>
  <c r="BG12" i="4"/>
  <c r="BF12" i="4"/>
  <c r="BB11" i="4"/>
  <c r="AY12" i="4"/>
  <c r="AX12" i="4"/>
  <c r="AW13" i="4"/>
  <c r="AW14" i="4" l="1"/>
  <c r="AY13" i="4"/>
  <c r="AX13" i="4"/>
  <c r="BB12" i="4"/>
  <c r="BG13" i="4"/>
  <c r="BF13" i="4"/>
  <c r="BJ13" i="4"/>
  <c r="BB13" i="4" l="1"/>
  <c r="BJ14" i="4"/>
  <c r="BF14" i="4"/>
  <c r="BG14" i="4"/>
  <c r="AW15" i="4"/>
  <c r="AY14" i="4"/>
  <c r="AX14" i="4"/>
  <c r="AW16" i="4" l="1"/>
  <c r="AY15" i="4"/>
  <c r="AX15" i="4"/>
  <c r="BG15" i="4"/>
  <c r="BF15" i="4"/>
  <c r="BJ15" i="4"/>
  <c r="BB14" i="4"/>
  <c r="BB15" i="4" l="1"/>
  <c r="BG16" i="4"/>
  <c r="BF16" i="4"/>
  <c r="BJ16" i="4"/>
  <c r="AY16" i="4"/>
  <c r="AX16" i="4"/>
  <c r="AW17" i="4"/>
  <c r="AX17" i="4" l="1"/>
  <c r="AW18" i="4"/>
  <c r="AY17" i="4"/>
  <c r="BJ17" i="4"/>
  <c r="BF17" i="4"/>
  <c r="BG17" i="4"/>
  <c r="BB16" i="4"/>
  <c r="BJ18" i="4" l="1"/>
  <c r="AY18" i="4"/>
  <c r="AW19" i="4"/>
  <c r="AX18" i="4"/>
  <c r="BG18" i="4"/>
  <c r="BF18" i="4"/>
  <c r="BB17" i="4"/>
  <c r="BB18" i="4" l="1"/>
  <c r="AY19" i="4"/>
  <c r="AX19" i="4"/>
  <c r="AW20" i="4"/>
  <c r="BJ19" i="4"/>
  <c r="BF19" i="4"/>
  <c r="BG19" i="4"/>
  <c r="AW21" i="4" l="1"/>
  <c r="AY20" i="4"/>
  <c r="AX20" i="4"/>
  <c r="BJ20" i="4"/>
  <c r="BB19" i="4"/>
  <c r="BG20" i="4"/>
  <c r="BF20" i="4"/>
  <c r="BJ21" i="4" l="1"/>
  <c r="BB20" i="4"/>
  <c r="BG21" i="4"/>
  <c r="BF21" i="4"/>
  <c r="AY21" i="4"/>
  <c r="AW22" i="4"/>
  <c r="AX21" i="4"/>
  <c r="AW23" i="4" l="1"/>
  <c r="AX22" i="4"/>
  <c r="AY22" i="4"/>
  <c r="BB21" i="4"/>
  <c r="BG22" i="4"/>
  <c r="BF22" i="4"/>
  <c r="BJ22" i="4"/>
  <c r="BJ23" i="4" l="1"/>
  <c r="BG23" i="4"/>
  <c r="BF23" i="4"/>
  <c r="AW24" i="4"/>
  <c r="AX23" i="4"/>
  <c r="AY23" i="4"/>
  <c r="BB22" i="4"/>
  <c r="BG24" i="4" l="1"/>
  <c r="BF24" i="4"/>
  <c r="BB23" i="4"/>
  <c r="BJ24" i="4"/>
  <c r="AY24" i="4"/>
  <c r="AW25" i="4"/>
  <c r="AX24" i="4"/>
  <c r="BJ25" i="4" l="1"/>
  <c r="BB24" i="4"/>
  <c r="AY25" i="4"/>
  <c r="AX25" i="4"/>
  <c r="AW26" i="4"/>
  <c r="BG25" i="4"/>
  <c r="BF25" i="4"/>
  <c r="BF26" i="4" l="1"/>
  <c r="BG26" i="4"/>
  <c r="AY26" i="4"/>
  <c r="AW27" i="4"/>
  <c r="AX26" i="4"/>
  <c r="BB25" i="4"/>
  <c r="BJ26" i="4"/>
  <c r="AY27" i="4" l="1"/>
  <c r="AX27" i="4"/>
  <c r="AW28" i="4"/>
  <c r="BJ27" i="4"/>
  <c r="BG27" i="4"/>
  <c r="BF27" i="4"/>
  <c r="BB26" i="4"/>
  <c r="BG28" i="4" l="1"/>
  <c r="BF28" i="4"/>
  <c r="BJ28" i="4"/>
  <c r="BB27" i="4"/>
  <c r="AY28" i="4"/>
  <c r="AX28" i="4"/>
  <c r="AW29" i="4"/>
  <c r="AY29" i="4" l="1"/>
  <c r="AX29" i="4"/>
  <c r="AW30" i="4"/>
  <c r="BG29" i="4"/>
  <c r="BF29" i="4"/>
  <c r="BB28" i="4"/>
  <c r="BJ29" i="4"/>
  <c r="BJ30" i="4" l="1"/>
  <c r="BG30" i="4"/>
  <c r="BF30" i="4"/>
  <c r="AY30" i="4"/>
  <c r="AX30" i="4"/>
  <c r="AW31" i="4"/>
  <c r="BB29" i="4"/>
  <c r="BB30" i="4" l="1"/>
  <c r="AY31" i="4"/>
  <c r="AX31" i="4"/>
  <c r="AX32" i="4" s="1"/>
  <c r="BC1" i="4" s="1"/>
  <c r="A3" i="4" s="1"/>
  <c r="BG31" i="4"/>
  <c r="BF31" i="4"/>
  <c r="BF32" i="4" s="1"/>
  <c r="BJ31" i="4"/>
  <c r="BK30" i="4" l="1"/>
  <c r="B15" i="4" s="1"/>
  <c r="BK1" i="4"/>
  <c r="A11" i="4" s="1"/>
  <c r="BC2" i="4"/>
  <c r="B3" i="4" s="1"/>
  <c r="BC3" i="4"/>
  <c r="C3" i="4" s="1"/>
  <c r="BC4" i="4"/>
  <c r="D3" i="4" s="1"/>
  <c r="BC5" i="4"/>
  <c r="E3" i="4" s="1"/>
  <c r="BC6" i="4"/>
  <c r="F3" i="4" s="1"/>
  <c r="BC7" i="4"/>
  <c r="G3" i="4" s="1"/>
  <c r="BC8" i="4"/>
  <c r="A4" i="4" s="1"/>
  <c r="BC9" i="4"/>
  <c r="B4" i="4" s="1"/>
  <c r="BC10" i="4"/>
  <c r="C4" i="4" s="1"/>
  <c r="BC11" i="4"/>
  <c r="D4" i="4" s="1"/>
  <c r="BC12" i="4"/>
  <c r="E4" i="4" s="1"/>
  <c r="BC13" i="4"/>
  <c r="F4" i="4" s="1"/>
  <c r="BC14" i="4"/>
  <c r="G4" i="4" s="1"/>
  <c r="BC15" i="4"/>
  <c r="A5" i="4" s="1"/>
  <c r="BC16" i="4"/>
  <c r="B5" i="4" s="1"/>
  <c r="BC17" i="4"/>
  <c r="C5" i="4" s="1"/>
  <c r="BC18" i="4"/>
  <c r="D5" i="4" s="1"/>
  <c r="BC19" i="4"/>
  <c r="E5" i="4" s="1"/>
  <c r="BC20" i="4"/>
  <c r="F5" i="4" s="1"/>
  <c r="BC21" i="4"/>
  <c r="G5" i="4" s="1"/>
  <c r="BC22" i="4"/>
  <c r="A6" i="4" s="1"/>
  <c r="BC23" i="4"/>
  <c r="B6" i="4" s="1"/>
  <c r="BC24" i="4"/>
  <c r="C6" i="4" s="1"/>
  <c r="BC25" i="4"/>
  <c r="D6" i="4" s="1"/>
  <c r="BC26" i="4"/>
  <c r="E6" i="4" s="1"/>
  <c r="BC27" i="4"/>
  <c r="F6" i="4" s="1"/>
  <c r="BC28" i="4"/>
  <c r="G6" i="4" s="1"/>
  <c r="BC29" i="4"/>
  <c r="A7" i="4" s="1"/>
  <c r="BJ32" i="4"/>
  <c r="BK31" i="4"/>
  <c r="C15" i="4" s="1"/>
  <c r="BC30" i="4"/>
  <c r="B7" i="4" s="1"/>
  <c r="BB31" i="4"/>
  <c r="BK2" i="4"/>
  <c r="B11" i="4" s="1"/>
  <c r="BK3" i="4"/>
  <c r="C11" i="4" s="1"/>
  <c r="BK4" i="4"/>
  <c r="D11" i="4" s="1"/>
  <c r="BK5" i="4"/>
  <c r="E11" i="4" s="1"/>
  <c r="BK6" i="4"/>
  <c r="F11" i="4" s="1"/>
  <c r="BK7" i="4"/>
  <c r="G11" i="4" s="1"/>
  <c r="BK8" i="4"/>
  <c r="A12" i="4" s="1"/>
  <c r="BK9" i="4"/>
  <c r="B12" i="4" s="1"/>
  <c r="BK10" i="4"/>
  <c r="C12" i="4" s="1"/>
  <c r="BK11" i="4"/>
  <c r="D12" i="4" s="1"/>
  <c r="BK12" i="4"/>
  <c r="E12" i="4" s="1"/>
  <c r="BK13" i="4"/>
  <c r="F12" i="4" s="1"/>
  <c r="BK14" i="4"/>
  <c r="G12" i="4" s="1"/>
  <c r="BK15" i="4"/>
  <c r="A13" i="4" s="1"/>
  <c r="BK16" i="4"/>
  <c r="B13" i="4" s="1"/>
  <c r="BK17" i="4"/>
  <c r="C13" i="4" s="1"/>
  <c r="BK18" i="4"/>
  <c r="D13" i="4" s="1"/>
  <c r="BK19" i="4"/>
  <c r="E13" i="4" s="1"/>
  <c r="BK20" i="4"/>
  <c r="F13" i="4" s="1"/>
  <c r="BK21" i="4"/>
  <c r="G13" i="4" s="1"/>
  <c r="BK22" i="4"/>
  <c r="A14" i="4" s="1"/>
  <c r="BK23" i="4"/>
  <c r="B14" i="4" s="1"/>
  <c r="BK24" i="4"/>
  <c r="C14" i="4" s="1"/>
  <c r="BK25" i="4"/>
  <c r="D14" i="4" s="1"/>
  <c r="BK26" i="4"/>
  <c r="E14" i="4" s="1"/>
  <c r="BK27" i="4"/>
  <c r="F14" i="4" s="1"/>
  <c r="BK28" i="4"/>
  <c r="G14" i="4" s="1"/>
  <c r="BK29" i="4"/>
  <c r="A15" i="4" s="1"/>
  <c r="BC31" i="4" l="1"/>
  <c r="C7" i="4" s="1"/>
  <c r="BB32" i="4"/>
  <c r="BK32" i="4"/>
  <c r="D15" i="4" s="1"/>
  <c r="BJ33" i="4"/>
  <c r="BK33" i="4" l="1"/>
  <c r="E15" i="4" s="1"/>
  <c r="BJ34" i="4"/>
  <c r="BB33" i="4"/>
  <c r="BC32" i="4"/>
  <c r="D7" i="4" s="1"/>
  <c r="BC33" i="4" l="1"/>
  <c r="E7" i="4" s="1"/>
  <c r="BB34" i="4"/>
  <c r="BK34" i="4"/>
  <c r="F15" i="4" s="1"/>
  <c r="BJ35" i="4"/>
  <c r="BK35" i="4" l="1"/>
  <c r="G15" i="4" s="1"/>
  <c r="BJ36" i="4"/>
  <c r="BC34" i="4"/>
  <c r="F7" i="4" s="1"/>
  <c r="BB35" i="4"/>
  <c r="BB36" i="4" l="1"/>
  <c r="BC35" i="4"/>
  <c r="G7" i="4" s="1"/>
  <c r="BJ37" i="4"/>
  <c r="BK36" i="4"/>
  <c r="A16" i="4" s="1"/>
  <c r="BC36" i="4" l="1"/>
  <c r="A8" i="4" s="1"/>
  <c r="BB37" i="4"/>
  <c r="BK37" i="4"/>
  <c r="B16" i="4" s="1"/>
  <c r="BJ38" i="4"/>
  <c r="BK38" i="4" l="1"/>
  <c r="C16" i="4" s="1"/>
  <c r="BJ39" i="4"/>
  <c r="BC37" i="4"/>
  <c r="B8" i="4" s="1"/>
  <c r="BB38" i="4"/>
  <c r="BK39" i="4" l="1"/>
  <c r="D16" i="4" s="1"/>
  <c r="BJ40" i="4"/>
  <c r="BC38" i="4"/>
  <c r="C8" i="4" s="1"/>
  <c r="BB39" i="4"/>
  <c r="BB40" i="4" l="1"/>
  <c r="BC39" i="4"/>
  <c r="D8" i="4" s="1"/>
  <c r="BJ41" i="4"/>
  <c r="BK40" i="4"/>
  <c r="E16" i="4" s="1"/>
  <c r="BK41" i="4" l="1"/>
  <c r="F16" i="4" s="1"/>
  <c r="BJ42" i="4"/>
  <c r="BK42" i="4" s="1"/>
  <c r="G16" i="4" s="1"/>
  <c r="BC40" i="4"/>
  <c r="E8" i="4" s="1"/>
  <c r="BB41" i="4"/>
  <c r="BC41" i="4" l="1"/>
  <c r="F8" i="4" s="1"/>
  <c r="BB42" i="4"/>
  <c r="BC42" i="4" s="1"/>
  <c r="G8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二家本義助</author>
  </authors>
  <commentList>
    <comment ref="H17" authorId="0" shapeId="0" xr:uid="{A0FB1C77-913C-4848-AB29-F39802972E00}">
      <text>
        <r>
          <rPr>
            <b/>
            <sz val="9"/>
            <color indexed="81"/>
            <rFont val="MS P ゴシック"/>
            <family val="3"/>
            <charset val="128"/>
          </rPr>
          <t>二家本義助: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21" authorId="0" shapeId="0" xr:uid="{29D6661C-B907-4700-9A2D-4681312A6DA7}">
      <text>
        <r>
          <rPr>
            <b/>
            <sz val="9"/>
            <color indexed="81"/>
            <rFont val="MS P ゴシック"/>
            <family val="3"/>
            <charset val="128"/>
          </rPr>
          <t>二家本義助: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22" authorId="0" shapeId="0" xr:uid="{667D21CB-B39F-4873-BD9E-E4ADEB94BE0D}">
      <text>
        <r>
          <rPr>
            <b/>
            <sz val="9"/>
            <color indexed="81"/>
            <rFont val="MS P ゴシック"/>
            <family val="3"/>
            <charset val="128"/>
          </rPr>
          <t>二家本義助: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23" authorId="0" shapeId="0" xr:uid="{E727007A-D7EA-4883-A4C6-BFB8E3C35A8A}">
      <text>
        <r>
          <rPr>
            <b/>
            <sz val="9"/>
            <color indexed="81"/>
            <rFont val="MS P ゴシック"/>
            <family val="3"/>
            <charset val="128"/>
          </rPr>
          <t>二家本義助: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24" authorId="0" shapeId="0" xr:uid="{BED83892-2F80-4934-A4CE-0B315528DE47}">
      <text>
        <r>
          <rPr>
            <b/>
            <sz val="9"/>
            <color indexed="81"/>
            <rFont val="MS P ゴシック"/>
            <family val="3"/>
            <charset val="128"/>
          </rPr>
          <t>二家本義助: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25" authorId="0" shapeId="0" xr:uid="{33B1D294-0B9F-4D65-A813-D8DC267146FA}">
      <text>
        <r>
          <rPr>
            <b/>
            <sz val="9"/>
            <color indexed="81"/>
            <rFont val="MS P ゴシック"/>
            <family val="3"/>
            <charset val="128"/>
          </rPr>
          <t>二家本義助: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26" authorId="0" shapeId="0" xr:uid="{7A6960AC-407A-428E-A332-AAD7236CB8C4}">
      <text>
        <r>
          <rPr>
            <b/>
            <sz val="9"/>
            <color indexed="81"/>
            <rFont val="MS P ゴシック"/>
            <family val="3"/>
            <charset val="128"/>
          </rPr>
          <t>二家本義助: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27" authorId="0" shapeId="0" xr:uid="{0F6F010E-6E9B-4328-8D75-2D5054FE52C0}">
      <text>
        <r>
          <rPr>
            <b/>
            <sz val="9"/>
            <color indexed="81"/>
            <rFont val="MS P ゴシック"/>
            <family val="3"/>
            <charset val="128"/>
          </rPr>
          <t>二家本義助: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28" authorId="0" shapeId="0" xr:uid="{811FA282-3C10-449D-9108-9342D670141C}">
      <text>
        <r>
          <rPr>
            <b/>
            <sz val="9"/>
            <color indexed="81"/>
            <rFont val="MS P ゴシック"/>
            <family val="3"/>
            <charset val="128"/>
          </rPr>
          <t>二家本義助: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29" authorId="0" shapeId="0" xr:uid="{39ED9082-4B79-4D19-9F23-903740FF6C78}">
      <text>
        <r>
          <rPr>
            <b/>
            <sz val="9"/>
            <color indexed="81"/>
            <rFont val="MS P ゴシック"/>
            <family val="3"/>
            <charset val="128"/>
          </rPr>
          <t>二家本義助: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30" authorId="0" shapeId="0" xr:uid="{AFABDF5B-2ACA-4D22-B6A8-5B807C50B5DC}">
      <text>
        <r>
          <rPr>
            <b/>
            <sz val="9"/>
            <color indexed="81"/>
            <rFont val="MS P ゴシック"/>
            <family val="3"/>
            <charset val="128"/>
          </rPr>
          <t>二家本義助: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31" authorId="0" shapeId="0" xr:uid="{82A70369-3E06-4E55-B21A-762D9C6F799C}">
      <text>
        <r>
          <rPr>
            <b/>
            <sz val="9"/>
            <color indexed="81"/>
            <rFont val="MS P ゴシック"/>
            <family val="3"/>
            <charset val="128"/>
          </rPr>
          <t>二家本義助: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32" authorId="0" shapeId="0" xr:uid="{66B214B9-B989-47C3-A3BE-B15FD3ED7D19}">
      <text>
        <r>
          <rPr>
            <b/>
            <sz val="9"/>
            <color indexed="81"/>
            <rFont val="MS P ゴシック"/>
            <family val="3"/>
            <charset val="128"/>
          </rPr>
          <t>二家本義助: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33" authorId="0" shapeId="0" xr:uid="{9748920D-A5F0-4541-8AEF-54F39D5D24C0}">
      <text>
        <r>
          <rPr>
            <b/>
            <sz val="9"/>
            <color indexed="81"/>
            <rFont val="MS P ゴシック"/>
            <family val="3"/>
            <charset val="128"/>
          </rPr>
          <t>二家本義助: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<sst xmlns="http://schemas.openxmlformats.org/spreadsheetml/2006/main" count="190" uniqueCount="97">
  <si>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</si>
  <si>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</si>
  <si>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</si>
  <si>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</si>
  <si>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</si>
  <si>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</si>
  <si>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ツチ</t>
    </rPh>
    <phoneticPr fontId="1"/>
  </si>
  <si>
    <t>火</t>
    <rPh sb="0" eb="1">
      <t>ヒ</t>
    </rPh>
    <phoneticPr fontId="1"/>
  </si>
  <si>
    <t>年</t>
    <rPh sb="0" eb="1">
      <t>ネン</t>
    </rPh>
    <phoneticPr fontId="1"/>
  </si>
  <si>
    <t>操作方法</t>
    <rPh sb="0" eb="4">
      <t>ソウサホウホウ</t>
    </rPh>
    <phoneticPr fontId="1"/>
  </si>
  <si>
    <r>
      <t xml:space="preserve"> １.　準備作業 (</t>
    </r>
    <r>
      <rPr>
        <sz val="11"/>
        <color rgb="FFFF0000"/>
        <rFont val="ＭＳ Ｐゴシック"/>
        <family val="3"/>
        <charset val="128"/>
        <scheme val="minor"/>
      </rPr>
      <t>本アプリと画像ファイルは同じフォルダ内におく</t>
    </r>
    <r>
      <rPr>
        <sz val="11"/>
        <color rgb="FFFFC000"/>
        <rFont val="ＭＳ Ｐゴシック"/>
        <family val="3"/>
        <charset val="128"/>
        <scheme val="minor"/>
      </rPr>
      <t>)</t>
    </r>
    <rPh sb="4" eb="8">
      <t>ジュンビサギョウ</t>
    </rPh>
    <rPh sb="28" eb="29">
      <t>ウチ</t>
    </rPh>
    <phoneticPr fontId="1"/>
  </si>
  <si>
    <t>　　　12点の画像ファイルを用意</t>
    <rPh sb="5" eb="6">
      <t>テン</t>
    </rPh>
    <rPh sb="7" eb="9">
      <t>ガゾウ</t>
    </rPh>
    <rPh sb="14" eb="16">
      <t>ヨウイ</t>
    </rPh>
    <phoneticPr fontId="1"/>
  </si>
  <si>
    <t>　　　（比率が同じであれば小さくても可）</t>
  </si>
  <si>
    <t xml:space="preserve"> ２.　本アプリを終了させてください</t>
    <rPh sb="4" eb="5">
      <t>ホン</t>
    </rPh>
    <rPh sb="9" eb="11">
      <t>シュウリョウ</t>
    </rPh>
    <phoneticPr fontId="1"/>
  </si>
  <si>
    <t xml:space="preserve"> ３.　画像ファイルの入替作業</t>
    <rPh sb="4" eb="6">
      <t>ガゾウ</t>
    </rPh>
    <rPh sb="11" eb="15">
      <t>イレカエサギョウ</t>
    </rPh>
    <phoneticPr fontId="1"/>
  </si>
  <si>
    <t xml:space="preserve"> ４.　再度、本アプリを立ち上げてください</t>
    <rPh sb="4" eb="6">
      <t>サイド</t>
    </rPh>
    <rPh sb="7" eb="8">
      <t>ホン</t>
    </rPh>
    <rPh sb="12" eb="13">
      <t>タ</t>
    </rPh>
    <rPh sb="14" eb="15">
      <t>ア</t>
    </rPh>
    <phoneticPr fontId="1"/>
  </si>
  <si>
    <t>　　　新しい画像ファイルが挿入されています</t>
    <rPh sb="3" eb="4">
      <t>アタラ</t>
    </rPh>
    <rPh sb="6" eb="8">
      <t>ガゾウ</t>
    </rPh>
    <rPh sb="13" eb="15">
      <t>ソウニュウ</t>
    </rPh>
    <phoneticPr fontId="1"/>
  </si>
  <si>
    <t>シートの保護</t>
    <rPh sb="4" eb="6">
      <t>ホゴ</t>
    </rPh>
    <phoneticPr fontId="1"/>
  </si>
  <si>
    <t>　関数（算式）を維持するために各セルは</t>
    <rPh sb="1" eb="3">
      <t>カンスウ</t>
    </rPh>
    <rPh sb="4" eb="6">
      <t>サンシキ</t>
    </rPh>
    <rPh sb="8" eb="10">
      <t>イジ</t>
    </rPh>
    <rPh sb="15" eb="16">
      <t>カク</t>
    </rPh>
    <phoneticPr fontId="1"/>
  </si>
  <si>
    <t>　保護されています</t>
    <rPh sb="1" eb="3">
      <t>ホゴ</t>
    </rPh>
    <phoneticPr fontId="1"/>
  </si>
  <si>
    <t>　備忘録</t>
    <rPh sb="1" eb="4">
      <t>ビボウロク</t>
    </rPh>
    <phoneticPr fontId="1"/>
  </si>
  <si>
    <t>　　解除： 校閲 ➡ シート保護の解除</t>
    <rPh sb="2" eb="4">
      <t>カイジョ</t>
    </rPh>
    <rPh sb="6" eb="8">
      <t>コウエツ</t>
    </rPh>
    <rPh sb="14" eb="16">
      <t>ホゴ</t>
    </rPh>
    <rPh sb="17" eb="19">
      <t>カイジョ</t>
    </rPh>
    <phoneticPr fontId="1"/>
  </si>
  <si>
    <t>　　保護： 保護しないセルを選定 ➡</t>
    <rPh sb="2" eb="4">
      <t>ホゴ</t>
    </rPh>
    <rPh sb="6" eb="8">
      <t>ホゴ</t>
    </rPh>
    <rPh sb="14" eb="16">
      <t>センテイ</t>
    </rPh>
    <phoneticPr fontId="1"/>
  </si>
  <si>
    <t xml:space="preserve"> 　　　　　　ホーム ➡ 書式 ➡ セルの書式設定 ➡ </t>
    <rPh sb="13" eb="15">
      <t>ショシキ</t>
    </rPh>
    <rPh sb="21" eb="23">
      <t>ショシキ</t>
    </rPh>
    <rPh sb="23" eb="25">
      <t>セッテイ</t>
    </rPh>
    <phoneticPr fontId="1"/>
  </si>
  <si>
    <t>　　　　 　　保護 ➡「ロック」のチェックを外す ➡ OK</t>
    <phoneticPr fontId="1"/>
  </si>
  <si>
    <t>　　　　 　　校閲 ➡ シート保護 ➡ ロックにチェック ➡ OK</t>
    <phoneticPr fontId="1"/>
  </si>
  <si>
    <t>　　条件付き書式(祝日）</t>
    <phoneticPr fontId="1"/>
  </si>
  <si>
    <t>　　　　右下の挿入(S)の▼をクリック ➡ ファイルにリンク(N)</t>
    <phoneticPr fontId="1"/>
  </si>
  <si>
    <t>　　　新しいルール(N)➡数式を使用して➡数式を記入</t>
    <rPh sb="3" eb="4">
      <t>アタラ</t>
    </rPh>
    <rPh sb="13" eb="15">
      <t>スウシキ</t>
    </rPh>
    <rPh sb="16" eb="18">
      <t>シヨウ</t>
    </rPh>
    <rPh sb="21" eb="23">
      <t>スウシキ</t>
    </rPh>
    <rPh sb="24" eb="26">
      <t>キニュウ</t>
    </rPh>
    <phoneticPr fontId="1"/>
  </si>
  <si>
    <t>　　　➡ 書式 ➡ Ok ➡ OK</t>
    <phoneticPr fontId="1"/>
  </si>
  <si>
    <t>画像はJ2～AM17に挿入</t>
    <rPh sb="0" eb="2">
      <t>ガゾウ</t>
    </rPh>
    <rPh sb="11" eb="13">
      <t>ソウニュウ</t>
    </rPh>
    <phoneticPr fontId="1"/>
  </si>
  <si>
    <r>
      <t>　　　　➡  画像をAM17</t>
    </r>
    <r>
      <rPr>
        <sz val="11"/>
        <color theme="0"/>
        <rFont val="ＭＳ Ｐゴシック"/>
        <family val="3"/>
        <charset val="128"/>
        <scheme val="minor"/>
      </rPr>
      <t>まで拡大</t>
    </r>
    <phoneticPr fontId="1"/>
  </si>
  <si>
    <t>ｶﾚﾝﾀﾞｰ下月</t>
    <rPh sb="6" eb="7">
      <t>シタ</t>
    </rPh>
    <rPh sb="7" eb="8">
      <t>ツキ</t>
    </rPh>
    <phoneticPr fontId="1"/>
  </si>
  <si>
    <t>コメント1</t>
    <phoneticPr fontId="1"/>
  </si>
  <si>
    <t>コメント2</t>
    <phoneticPr fontId="1"/>
  </si>
  <si>
    <t>photo by Nikamoto</t>
    <phoneticPr fontId="1"/>
  </si>
  <si>
    <t>上段/下段</t>
    <rPh sb="0" eb="2">
      <t>ジョウダン</t>
    </rPh>
    <rPh sb="3" eb="5">
      <t>ゲダン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</si>
  <si>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</si>
  <si>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</si>
  <si>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元旦</t>
    <rPh sb="0" eb="2">
      <t>ガンタン</t>
    </rPh>
    <phoneticPr fontId="1"/>
  </si>
  <si>
    <t>成人の日</t>
    <rPh sb="0" eb="2">
      <t>セイジン</t>
    </rPh>
    <rPh sb="3" eb="4">
      <t>ヒ</t>
    </rPh>
    <phoneticPr fontId="1"/>
  </si>
  <si>
    <t>建国記念の日</t>
    <rPh sb="0" eb="2">
      <t>ケンコク</t>
    </rPh>
    <rPh sb="2" eb="4">
      <t>キネン</t>
    </rPh>
    <rPh sb="5" eb="6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</si>
  <si>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</si>
  <si>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春分の日</t>
    <rPh sb="0" eb="2">
      <t>シュンブン</t>
    </rPh>
    <rPh sb="3" eb="4">
      <t>ヒ</t>
    </rPh>
    <phoneticPr fontId="1"/>
  </si>
  <si>
    <t>昭和の日</t>
    <rPh sb="0" eb="2">
      <t>ショウワ</t>
    </rPh>
    <rPh sb="3" eb="4">
      <t>ヒ</t>
    </rPh>
    <phoneticPr fontId="1"/>
  </si>
  <si>
    <t>憲法記念日</t>
    <rPh sb="0" eb="2">
      <t>ケンポウ</t>
    </rPh>
    <rPh sb="2" eb="5">
      <t>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</si>
  <si>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</si>
  <si>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</si>
  <si>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海の日</t>
    <rPh sb="0" eb="1">
      <t>ウミ</t>
    </rPh>
    <rPh sb="2" eb="3">
      <t>ヒ</t>
    </rPh>
    <phoneticPr fontId="1"/>
  </si>
  <si>
    <t>山の日</t>
    <rPh sb="0" eb="1">
      <t>ヤマ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</si>
  <si>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</si>
  <si>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</si>
  <si>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スポーツの日</t>
    <rPh sb="5" eb="6">
      <t>ヒ</t>
    </rPh>
    <phoneticPr fontId="1"/>
  </si>
  <si>
    <t>文化の日</t>
    <rPh sb="0" eb="2">
      <t>ブンカ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</si>
  <si>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</si>
  <si>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上段</t>
    <rPh sb="0" eb="2">
      <t>ジョウダン</t>
    </rPh>
    <phoneticPr fontId="1"/>
  </si>
  <si>
    <t>2/11!=if(and($au$3=$ad$20,$r$25=$ad$24,$f$12=$ae$24),$f$12,"")</t>
  </si>
  <si>
    <t>2/231!=if(and($au$3=$ad$20,$r$25=$ad$25,$d$14=$ae$25),$d$14,"")</t>
  </si>
  <si>
    <t>3/20!=if(and($au$3=$ad$20,$r$25=$ad$26,$h$13=$ae$26),$h$13,"")</t>
  </si>
  <si>
    <t>4/29!=if(and($au$3=$ad$20,$r$25=$ad$27,$f$15=$ae$27),$f$15,"")</t>
  </si>
  <si>
    <t>5/3!=if(and($au$3=$ad$20,$r$25=$ad$28,$c$12=$ae$28),$c$12,"")</t>
  </si>
  <si>
    <t>5/4!=if(and($au$3=$ad$20,$r$25=$ad$29,$d$12=$ae$29),$d$12,"")</t>
  </si>
  <si>
    <t>5/5!=if(and($au$3=$ad$20,$r$25=$ad$30,$e$12=$ae$30),$e$12,"")</t>
  </si>
  <si>
    <t>7/19!=if(and($au$3=$ad$20,$r$25=$ad$31,$c$14=$ae$31),$c$14,"")</t>
  </si>
  <si>
    <t>8/11!=if(and($au$3=$ad$20,$r$25=$ad$32,$e$12=$ae$32),$e$12,"")</t>
  </si>
  <si>
    <t>9/20!=if(and($au$3=$ad$20,$r$25=$ad$33,$c$14=$ae$33),$c$14,"")</t>
  </si>
  <si>
    <t>9/23!=if(and($au$3=$ad$20,$r$25=$ad$34,$f$14=$ae$34),$f$14,"")</t>
  </si>
  <si>
    <t>10/11!=if(and($au$3=$ad$20,$r$25=$ad$35,$c$13=$ae$35),$c$13,"")</t>
  </si>
  <si>
    <t>11/3!=if(and($au$3=$ad$20,$r$25=$ad$36,$e$11=$ae$36),$e$11,"")</t>
  </si>
  <si>
    <t>11/23!=if(and($au$3=$ad$20,$r$25=$ad$37,$d$14=$ae$37),$d$14,"")</t>
  </si>
  <si>
    <t>1/1!=if(and($au$3=$ad$20,$r$25=$ag$22,$h$11=$ah$22),$h$11,"")</t>
  </si>
  <si>
    <t>1/11!=if(and($au$3=$ad$20,$r$25=$ag$23,$c$13=$ah$23),$c$13,"")</t>
  </si>
  <si>
    <r>
      <t>カレンダー作成　</t>
    </r>
    <r>
      <rPr>
        <i/>
        <sz val="11"/>
        <color theme="0"/>
        <rFont val="ＭＳ Ｐゴシック"/>
        <family val="3"/>
        <charset val="128"/>
        <scheme val="minor"/>
      </rPr>
      <t>ハガキ横対応</t>
    </r>
    <rPh sb="5" eb="7">
      <t>サクセイ</t>
    </rPh>
    <phoneticPr fontId="1"/>
  </si>
  <si>
    <t>2021年のみ祝日対応</t>
    <rPh sb="4" eb="5">
      <t>ネン</t>
    </rPh>
    <rPh sb="7" eb="9">
      <t>シュクジツ</t>
    </rPh>
    <rPh sb="9" eb="11">
      <t>タイオウ</t>
    </rPh>
    <phoneticPr fontId="1"/>
  </si>
  <si>
    <t>（関数を維持するためシートは保護されています）</t>
    <rPh sb="1" eb="3">
      <t>カンスウ</t>
    </rPh>
    <rPh sb="4" eb="6">
      <t>イジ</t>
    </rPh>
    <rPh sb="14" eb="16">
      <t>ホゴ</t>
    </rPh>
    <phoneticPr fontId="1"/>
  </si>
  <si>
    <t>　　　　作成ソフト： Excel 2010</t>
    <rPh sb="4" eb="6">
      <t>サクセイ</t>
    </rPh>
    <phoneticPr fontId="1"/>
  </si>
  <si>
    <t>印刷プレビュー　➡　ファイル　➡　印刷</t>
    <rPh sb="0" eb="2">
      <t>インサツ</t>
    </rPh>
    <rPh sb="17" eb="19">
      <t>インサツ</t>
    </rPh>
    <phoneticPr fontId="1"/>
  </si>
  <si>
    <r>
      <t>　</t>
    </r>
    <r>
      <rPr>
        <sz val="11"/>
        <color rgb="FFFFFF00"/>
        <rFont val="ＭＳ Ｐゴシック"/>
        <family val="3"/>
        <charset val="128"/>
        <scheme val="minor"/>
      </rPr>
      <t>月・コメントは変更できます</t>
    </r>
    <rPh sb="1" eb="2">
      <t>ツキ</t>
    </rPh>
    <rPh sb="8" eb="10">
      <t>ヘンコウ</t>
    </rPh>
    <phoneticPr fontId="1"/>
  </si>
  <si>
    <t>画像ファイルの入替方法</t>
    <rPh sb="7" eb="8">
      <t>イ</t>
    </rPh>
    <rPh sb="8" eb="9">
      <t>カ</t>
    </rPh>
    <rPh sb="9" eb="11">
      <t>ホウホウ</t>
    </rPh>
    <phoneticPr fontId="1"/>
  </si>
  <si>
    <t xml:space="preserve">　　　ファイルの拡張子は .jpg </t>
    <rPh sb="8" eb="11">
      <t>カクチョウシ</t>
    </rPh>
    <phoneticPr fontId="1"/>
  </si>
  <si>
    <t>　　画像挿入：</t>
    <rPh sb="2" eb="4">
      <t>ガゾウ</t>
    </rPh>
    <rPh sb="4" eb="6">
      <t>ソウニュウ</t>
    </rPh>
    <phoneticPr fontId="1"/>
  </si>
  <si>
    <t xml:space="preserve"> 　　　２ にお進みください</t>
    <rPh sb="8" eb="9">
      <t>スス</t>
    </rPh>
    <phoneticPr fontId="1"/>
  </si>
  <si>
    <t>　　　画像ファイルの挿入：(具体的には備忘録参照）</t>
    <rPh sb="3" eb="5">
      <t>ガゾウ</t>
    </rPh>
    <rPh sb="10" eb="12">
      <t>ソウニュウ</t>
    </rPh>
    <rPh sb="14" eb="17">
      <t>グタイテキ</t>
    </rPh>
    <rPh sb="19" eb="22">
      <t>ビボウロク</t>
    </rPh>
    <rPh sb="22" eb="24">
      <t>サンショウ</t>
    </rPh>
    <phoneticPr fontId="1"/>
  </si>
  <si>
    <t>in 忍野村</t>
    <rPh sb="3" eb="6">
      <t>オシノムラ</t>
    </rPh>
    <phoneticPr fontId="1"/>
  </si>
  <si>
    <t xml:space="preserve">　　　　I1にカーソルをおく ➡ 挿入 ➡ 図 ➡ </t>
    <phoneticPr fontId="1"/>
  </si>
  <si>
    <t xml:space="preserve">　　　　画像選択 ➡　AL16までスライド ➡ </t>
    <phoneticPr fontId="1"/>
  </si>
  <si>
    <t>　　　ファイルのサイズは 799×600 ピクセル</t>
    <phoneticPr fontId="1"/>
  </si>
  <si>
    <r>
      <t xml:space="preserve">　　　ファイル名 </t>
    </r>
    <r>
      <rPr>
        <sz val="11"/>
        <color rgb="FFFF0000"/>
        <rFont val="ＭＳ Ｐゴシック"/>
        <family val="3"/>
        <charset val="128"/>
        <scheme val="minor"/>
      </rPr>
      <t>h-calendar.jpg</t>
    </r>
    <r>
      <rPr>
        <sz val="11"/>
        <color theme="0"/>
        <rFont val="ＭＳ Ｐゴシック"/>
        <family val="3"/>
        <charset val="128"/>
        <scheme val="minor"/>
      </rPr>
      <t xml:space="preserve"> で画像の入替をします</t>
    </r>
    <rPh sb="25" eb="27">
      <t>ガゾウ</t>
    </rPh>
    <rPh sb="28" eb="30">
      <t>イレカエ</t>
    </rPh>
    <phoneticPr fontId="1"/>
  </si>
  <si>
    <t>　　　既に h-celendar.jpg名で画像が入っています</t>
    <rPh sb="3" eb="4">
      <t>スデ</t>
    </rPh>
    <rPh sb="20" eb="21">
      <t>メイ</t>
    </rPh>
    <rPh sb="22" eb="24">
      <t>ガゾウ</t>
    </rPh>
    <rPh sb="25" eb="26">
      <t>ハイ</t>
    </rPh>
    <phoneticPr fontId="1"/>
  </si>
  <si>
    <r>
      <t>　　　画像の入れ替えはファイル名</t>
    </r>
    <r>
      <rPr>
        <sz val="11"/>
        <color theme="0" tint="-4.9989318521683403E-2"/>
        <rFont val="ＭＳ Ｐゴシック"/>
        <family val="3"/>
        <charset val="128"/>
        <scheme val="minor"/>
      </rPr>
      <t xml:space="preserve"> </t>
    </r>
    <r>
      <rPr>
        <sz val="11"/>
        <color rgb="FFFF0000"/>
        <rFont val="ＭＳ Ｐゴシック"/>
        <family val="3"/>
        <charset val="128"/>
        <scheme val="minor"/>
      </rPr>
      <t>h-calendar</t>
    </r>
    <r>
      <rPr>
        <sz val="11"/>
        <color theme="0" tint="-4.9989318521683403E-2"/>
        <rFont val="ＭＳ Ｐゴシック"/>
        <family val="3"/>
        <charset val="128"/>
        <scheme val="minor"/>
      </rPr>
      <t xml:space="preserve"> </t>
    </r>
    <r>
      <rPr>
        <sz val="11"/>
        <color theme="0"/>
        <rFont val="ＭＳ Ｐゴシック"/>
        <family val="3"/>
        <charset val="128"/>
        <scheme val="minor"/>
      </rPr>
      <t>で行います</t>
    </r>
    <rPh sb="3" eb="5">
      <t>ガゾウ</t>
    </rPh>
    <rPh sb="6" eb="7">
      <t>イ</t>
    </rPh>
    <rPh sb="8" eb="9">
      <t>カ</t>
    </rPh>
    <rPh sb="15" eb="16">
      <t>メイ</t>
    </rPh>
    <rPh sb="29" eb="30">
      <t>オコナ</t>
    </rPh>
    <phoneticPr fontId="1"/>
  </si>
  <si>
    <r>
      <t xml:space="preserve">　　　新たに使用するファイル名を </t>
    </r>
    <r>
      <rPr>
        <sz val="11"/>
        <color rgb="FFFF0000"/>
        <rFont val="ＭＳ Ｐゴシック"/>
        <family val="3"/>
        <charset val="128"/>
        <scheme val="minor"/>
      </rPr>
      <t>h-calendar</t>
    </r>
    <r>
      <rPr>
        <sz val="11"/>
        <color theme="0"/>
        <rFont val="ＭＳ Ｐゴシック"/>
        <family val="3"/>
        <charset val="128"/>
        <scheme val="minor"/>
      </rPr>
      <t xml:space="preserve"> にしてください</t>
    </r>
    <rPh sb="3" eb="4">
      <t>アラ</t>
    </rPh>
    <rPh sb="6" eb="8">
      <t>シヨウ</t>
    </rPh>
    <rPh sb="14" eb="15">
      <t>メイ</t>
    </rPh>
    <phoneticPr fontId="1"/>
  </si>
  <si>
    <r>
      <t>　　　使用済ファイルの</t>
    </r>
    <r>
      <rPr>
        <sz val="11"/>
        <color rgb="FFFF0000"/>
        <rFont val="ＭＳ Ｐゴシック"/>
        <family val="3"/>
        <charset val="128"/>
        <scheme val="minor"/>
      </rPr>
      <t xml:space="preserve"> h-calendar 名</t>
    </r>
    <r>
      <rPr>
        <sz val="11"/>
        <color theme="0"/>
        <rFont val="ＭＳ Ｐゴシック"/>
        <family val="3"/>
        <charset val="128"/>
        <scheme val="minor"/>
      </rPr>
      <t>は元の名称に戻し</t>
    </r>
    <phoneticPr fontId="1"/>
  </si>
  <si>
    <t>注意 !!</t>
    <rPh sb="0" eb="2">
      <t>チュウイ</t>
    </rPh>
    <phoneticPr fontId="1"/>
  </si>
  <si>
    <t>それでも、画像が表示されないときは</t>
    <rPh sb="5" eb="7">
      <t>ガゾウ</t>
    </rPh>
    <rPh sb="8" eb="10">
      <t>ヒョウジ</t>
    </rPh>
    <phoneticPr fontId="1"/>
  </si>
  <si>
    <t>右記の備忘録の画像挿入を参考にして画像を取り込んでください</t>
    <rPh sb="0" eb="2">
      <t>ウキ</t>
    </rPh>
    <rPh sb="3" eb="6">
      <t>ビボウロク</t>
    </rPh>
    <rPh sb="7" eb="9">
      <t>ガゾウ</t>
    </rPh>
    <rPh sb="9" eb="11">
      <t>ソウニュウ</t>
    </rPh>
    <rPh sb="12" eb="14">
      <t>サンコウ</t>
    </rPh>
    <rPh sb="17" eb="19">
      <t>ガゾウ</t>
    </rPh>
    <rPh sb="20" eb="21">
      <t>ト</t>
    </rPh>
    <rPh sb="22" eb="23">
      <t>コ</t>
    </rPh>
    <phoneticPr fontId="1"/>
  </si>
  <si>
    <t>サンプル画像をダウンロートされたときファイル名が変わることがあります</t>
    <rPh sb="4" eb="6">
      <t>ガゾウ</t>
    </rPh>
    <rPh sb="22" eb="23">
      <t>メイ</t>
    </rPh>
    <rPh sb="24" eb="25">
      <t>カ</t>
    </rPh>
    <phoneticPr fontId="1"/>
  </si>
  <si>
    <t>ファイル名を h-calendar にして本アプリを再起動してください</t>
    <rPh sb="4" eb="5">
      <t>メイ</t>
    </rPh>
    <rPh sb="21" eb="22">
      <t>ホン</t>
    </rPh>
    <rPh sb="26" eb="29">
      <t>サイキドウ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</si>
</sst>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aaa"/>
  </numFmts>
  <fonts count="5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u/>
      <sz val="11"/>
      <color rgb="FFFFCC00"/>
      <name val="ＭＳ Ｐゴシック"/>
      <family val="3"/>
      <charset val="128"/>
      <scheme val="minor"/>
    </font>
    <font>
      <sz val="11"/>
      <color rgb="FFFFC000"/>
      <name val="ＭＳ Ｐゴシック"/>
      <family val="3"/>
      <charset val="128"/>
      <scheme val="minor"/>
    </font>
    <font>
      <sz val="11"/>
      <color rgb="FFFFFF00"/>
      <name val="ＭＳ Ｐゴシック"/>
      <family val="3"/>
      <charset val="128"/>
      <scheme val="minor"/>
    </font>
    <font>
      <sz val="11"/>
      <color theme="0" tint="-4.9989318521683403E-2"/>
      <name val="ＭＳ Ｐゴシック"/>
      <family val="3"/>
      <charset val="128"/>
      <scheme val="minor"/>
    </font>
    <font>
      <sz val="11"/>
      <color rgb="FF00B0F0"/>
      <name val="ＭＳ Ｐゴシック"/>
      <family val="3"/>
      <charset val="128"/>
      <scheme val="minor"/>
    </font>
    <font>
      <sz val="11"/>
      <color rgb="FFFFCC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i/>
      <sz val="11"/>
      <color theme="0"/>
      <name val="ＭＳ Ｐゴシック"/>
      <family val="3"/>
      <charset val="128"/>
      <scheme val="minor"/>
    </font>
    <font>
      <sz val="18"/>
      <color rgb="FFC00000"/>
      <name val="ＤＦＧ平成丸ゴシック体W4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9"/>
      <color rgb="FFFF0000"/>
      <name val="ＤＦ平成丸ゴシック体W4"/>
      <family val="3"/>
      <charset val="128"/>
    </font>
    <font>
      <b/>
      <sz val="9"/>
      <color theme="1"/>
      <name val="ＤＦ平成丸ゴシック体W4"/>
      <family val="3"/>
      <charset val="128"/>
    </font>
    <font>
      <sz val="9"/>
      <color theme="1"/>
      <name val="ADL-祥南行書V-2004JIS"/>
      <family val="4"/>
      <charset val="128"/>
    </font>
    <font>
      <b/>
      <sz val="9"/>
      <color rgb="FFFF0000"/>
      <name val="ＤＦＧ中楷書体"/>
      <family val="4"/>
      <charset val="128"/>
    </font>
    <font>
      <b/>
      <sz val="9"/>
      <color theme="1"/>
      <name val="ＤＦＧ中楷書体"/>
      <family val="4"/>
      <charset val="128"/>
    </font>
    <font>
      <b/>
      <sz val="9"/>
      <color rgb="FF0070C0"/>
      <name val="ＤＦＧ中楷書体"/>
      <family val="4"/>
      <charset val="128"/>
    </font>
    <font>
      <sz val="7"/>
      <color theme="1"/>
      <name val="ＭＳ Ｐゴシック"/>
      <family val="2"/>
      <charset val="128"/>
      <scheme val="minor"/>
    </font>
    <font>
      <sz val="7"/>
      <color rgb="FFFF0000"/>
      <name val="ＤＦ平成丸ゴシック体W4"/>
      <family val="3"/>
      <charset val="128"/>
    </font>
    <font>
      <sz val="7"/>
      <color theme="1"/>
      <name val="ＤＦ平成丸ゴシック体W4"/>
      <family val="3"/>
      <charset val="128"/>
    </font>
    <font>
      <b/>
      <sz val="7"/>
      <color rgb="FFFF0000"/>
      <name val="ＭＳ Ｐゴシック"/>
      <family val="2"/>
      <charset val="128"/>
      <scheme val="minor"/>
    </font>
    <font>
      <sz val="7"/>
      <name val="ＭＳ Ｐゴシック"/>
      <family val="2"/>
      <charset val="128"/>
      <scheme val="minor"/>
    </font>
    <font>
      <sz val="7"/>
      <color rgb="FFFF0000"/>
      <name val="ＭＳ Ｐゴシック"/>
      <family val="2"/>
      <charset val="128"/>
      <scheme val="minor"/>
    </font>
    <font>
      <sz val="11"/>
      <color theme="0" tint="-0.249977111117893"/>
      <name val="ＭＳ Ｐゴシック"/>
      <family val="2"/>
      <charset val="128"/>
      <scheme val="minor"/>
    </font>
    <font>
      <sz val="7"/>
      <name val="ＤＦ平成丸ゴシック体W4"/>
      <family val="3"/>
      <charset val="128"/>
    </font>
    <font>
      <sz val="11"/>
      <color theme="1"/>
      <name val="ＤＦ平成丸ゴシック体W4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HGP行書体"/>
      <family val="4"/>
      <charset val="128"/>
    </font>
    <font>
      <sz val="8"/>
      <color theme="1"/>
      <name val="ＭＳ Ｐゴシック"/>
      <family val="2"/>
      <charset val="128"/>
      <scheme val="minor"/>
    </font>
    <font>
      <sz val="8"/>
      <name val="ＤＦＧ平成丸ゴシック体W4"/>
      <family val="3"/>
      <charset val="128"/>
    </font>
    <font>
      <sz val="8"/>
      <name val="ＤＦＧ中楷書体"/>
      <family val="4"/>
      <charset val="128"/>
    </font>
    <font>
      <sz val="8"/>
      <name val="ＤＦ平成丸ゴシック体W4"/>
      <family val="3"/>
      <charset val="128"/>
    </font>
    <font>
      <sz val="8"/>
      <name val="ＭＳ Ｐゴシック"/>
      <family val="3"/>
      <charset val="128"/>
      <scheme val="minor"/>
    </font>
    <font>
      <sz val="9"/>
      <color theme="0"/>
      <name val="ＤＦＧ勘亭流"/>
      <family val="4"/>
      <charset val="128"/>
    </font>
    <font>
      <sz val="7"/>
      <color theme="3" tint="0.39997558519241921"/>
      <name val="ＤＦ平成丸ゴシック体W4"/>
      <family val="3"/>
      <charset val="128"/>
    </font>
    <font>
      <sz val="16"/>
      <color theme="0"/>
      <name val="ＤＦＧ勘亭流"/>
      <family val="4"/>
      <charset val="128"/>
    </font>
    <font>
      <sz val="12"/>
      <color theme="0"/>
      <name val="ＭＳ Ｐゴシック"/>
      <family val="4"/>
      <charset val="128"/>
    </font>
    <font>
      <b/>
      <sz val="14"/>
      <color rgb="FFFF0000"/>
      <name val="ＭＳ Ｐゴシック"/>
      <family val="3"/>
      <charset val="128"/>
      <scheme val="minor"/>
    </font>
    <font>
      <i/>
      <sz val="9"/>
      <color theme="1"/>
      <name val="HGP行書体"/>
      <family val="4"/>
      <charset val="128"/>
    </font>
    <font>
      <b/>
      <i/>
      <sz val="11"/>
      <color rgb="FFFF0000"/>
      <name val="ＭＳ Ｐゴシック"/>
      <family val="3"/>
      <charset val="128"/>
      <scheme val="minor"/>
    </font>
    <font>
      <b/>
      <sz val="14"/>
      <color rgb="FFFFFF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</borders>
  <cellStyleXfs count="1"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3" fillId="3" borderId="0" xfId="0" applyFont="1" applyFill="1">
      <alignment vertical="center"/>
    </xf>
    <xf numFmtId="0" fontId="0" fillId="3" borderId="0" xfId="0" applyFill="1">
      <alignment vertical="center"/>
    </xf>
    <xf numFmtId="0" fontId="7" fillId="3" borderId="0" xfId="0" applyFont="1" applyFill="1">
      <alignment vertical="center"/>
    </xf>
    <xf numFmtId="0" fontId="10" fillId="3" borderId="0" xfId="0" applyFont="1" applyFill="1" applyBorder="1" applyAlignment="1"/>
    <xf numFmtId="0" fontId="6" fillId="3" borderId="0" xfId="0" applyFont="1" applyFill="1">
      <alignment vertical="center"/>
    </xf>
    <xf numFmtId="0" fontId="11" fillId="3" borderId="0" xfId="0" applyFont="1" applyFill="1" applyBorder="1" applyAlignment="1"/>
    <xf numFmtId="0" fontId="10" fillId="3" borderId="0" xfId="0" applyFont="1" applyFill="1">
      <alignment vertical="center"/>
    </xf>
    <xf numFmtId="0" fontId="11" fillId="3" borderId="0" xfId="0" applyFont="1" applyFill="1" applyBorder="1">
      <alignment vertical="center"/>
    </xf>
    <xf numFmtId="0" fontId="7" fillId="3" borderId="0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14" fillId="3" borderId="0" xfId="0" applyFont="1" applyFill="1" applyBorder="1">
      <alignment vertical="center"/>
    </xf>
    <xf numFmtId="0" fontId="15" fillId="3" borderId="0" xfId="0" applyFont="1" applyFill="1" applyBorder="1">
      <alignment vertical="center"/>
    </xf>
    <xf numFmtId="0" fontId="7" fillId="3" borderId="0" xfId="0" applyFont="1" applyFill="1" applyBorder="1" applyAlignment="1">
      <alignment vertical="top"/>
    </xf>
    <xf numFmtId="0" fontId="15" fillId="3" borderId="0" xfId="0" applyFont="1" applyFill="1" applyBorder="1" applyAlignment="1">
      <alignment vertical="top"/>
    </xf>
    <xf numFmtId="0" fontId="10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>
      <alignment vertical="center"/>
    </xf>
    <xf numFmtId="0" fontId="7" fillId="3" borderId="0" xfId="0" applyFont="1" applyFill="1" applyBorder="1" applyAlignment="1">
      <alignment horizontal="left" vertical="center"/>
    </xf>
    <xf numFmtId="0" fontId="3" fillId="3" borderId="0" xfId="0" applyFont="1" applyFill="1" applyAlignment="1">
      <alignment vertical="center"/>
    </xf>
    <xf numFmtId="0" fontId="0" fillId="0" borderId="0" xfId="0" applyFill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0" borderId="0" xfId="0" applyFont="1" applyFill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14" fontId="0" fillId="0" borderId="1" xfId="0" applyNumberFormat="1" applyBorder="1">
      <alignment vertical="center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0" fontId="2" fillId="0" borderId="3" xfId="0" applyFont="1" applyBorder="1">
      <alignment vertical="center"/>
    </xf>
    <xf numFmtId="14" fontId="0" fillId="0" borderId="4" xfId="0" applyNumberFormat="1" applyBorder="1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0" fontId="2" fillId="0" borderId="5" xfId="0" applyFont="1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24" fillId="0" borderId="0" xfId="0" applyFont="1" applyAlignment="1">
      <alignment vertical="center"/>
    </xf>
    <xf numFmtId="0" fontId="2" fillId="0" borderId="0" xfId="0" applyFont="1" applyBorder="1">
      <alignment vertical="center"/>
    </xf>
    <xf numFmtId="14" fontId="0" fillId="0" borderId="9" xfId="0" applyNumberFormat="1" applyBorder="1">
      <alignment vertical="center"/>
    </xf>
    <xf numFmtId="0" fontId="0" fillId="0" borderId="10" xfId="0" applyBorder="1">
      <alignment vertical="center"/>
    </xf>
    <xf numFmtId="176" fontId="0" fillId="0" borderId="10" xfId="0" applyNumberFormat="1" applyBorder="1">
      <alignment vertical="center"/>
    </xf>
    <xf numFmtId="0" fontId="2" fillId="0" borderId="11" xfId="0" applyFont="1" applyBorder="1">
      <alignment vertical="center"/>
    </xf>
    <xf numFmtId="14" fontId="0" fillId="0" borderId="12" xfId="0" applyNumberFormat="1" applyBorder="1">
      <alignment vertical="center"/>
    </xf>
    <xf numFmtId="0" fontId="2" fillId="0" borderId="13" xfId="0" applyFont="1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2" fillId="0" borderId="16" xfId="0" applyFont="1" applyBorder="1">
      <alignment vertical="center"/>
    </xf>
    <xf numFmtId="0" fontId="2" fillId="0" borderId="8" xfId="0" applyFont="1" applyBorder="1">
      <alignment vertical="center"/>
    </xf>
    <xf numFmtId="0" fontId="2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left"/>
    </xf>
    <xf numFmtId="0" fontId="7" fillId="3" borderId="0" xfId="0" applyFont="1" applyFill="1" applyBorder="1" applyAlignment="1">
      <alignment horizontal="left"/>
    </xf>
    <xf numFmtId="0" fontId="21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4" borderId="0" xfId="0" applyFill="1">
      <alignment vertical="center"/>
    </xf>
    <xf numFmtId="0" fontId="0" fillId="4" borderId="0" xfId="0" applyFill="1" applyBorder="1">
      <alignment vertical="center"/>
    </xf>
    <xf numFmtId="0" fontId="34" fillId="4" borderId="0" xfId="0" applyFont="1" applyFill="1" applyBorder="1">
      <alignment vertical="center"/>
    </xf>
    <xf numFmtId="0" fontId="19" fillId="0" borderId="0" xfId="0" applyFont="1">
      <alignment vertical="center"/>
    </xf>
    <xf numFmtId="0" fontId="39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>
      <alignment vertical="center"/>
    </xf>
    <xf numFmtId="0" fontId="5" fillId="2" borderId="0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0" fontId="44" fillId="2" borderId="0" xfId="0" applyFont="1" applyFill="1" applyBorder="1" applyAlignment="1">
      <alignment horizontal="left"/>
    </xf>
    <xf numFmtId="0" fontId="44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28" fillId="0" borderId="0" xfId="0" applyFont="1">
      <alignment vertical="center"/>
    </xf>
    <xf numFmtId="0" fontId="28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/>
    <xf numFmtId="0" fontId="48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28" fillId="0" borderId="0" xfId="0" applyFont="1" applyAlignment="1"/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49" fillId="3" borderId="17" xfId="0" applyFont="1" applyFill="1" applyBorder="1" applyAlignment="1">
      <alignment horizontal="center" vertical="center"/>
    </xf>
    <xf numFmtId="0" fontId="3" fillId="3" borderId="12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0" fillId="3" borderId="0" xfId="0" applyFill="1" applyBorder="1">
      <alignment vertical="center"/>
    </xf>
    <xf numFmtId="0" fontId="42" fillId="3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51" fillId="3" borderId="19" xfId="0" applyFont="1" applyFill="1" applyBorder="1" applyAlignment="1">
      <alignment horizontal="center" vertical="center"/>
    </xf>
    <xf numFmtId="0" fontId="49" fillId="3" borderId="19" xfId="0" applyFont="1" applyFill="1" applyBorder="1" applyAlignment="1">
      <alignment horizontal="center" vertical="center"/>
    </xf>
    <xf numFmtId="0" fontId="52" fillId="3" borderId="19" xfId="0" applyFont="1" applyFill="1" applyBorder="1" applyAlignment="1">
      <alignment horizontal="center"/>
    </xf>
    <xf numFmtId="0" fontId="52" fillId="3" borderId="20" xfId="0" applyFont="1" applyFill="1" applyBorder="1" applyAlignment="1">
      <alignment horizontal="center"/>
    </xf>
    <xf numFmtId="0" fontId="42" fillId="4" borderId="18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2" fillId="3" borderId="0" xfId="0" applyFont="1" applyFill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>
      <alignment vertical="center"/>
    </xf>
    <xf numFmtId="0" fontId="53" fillId="0" borderId="0" xfId="0" applyFont="1" applyAlignment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8" fillId="3" borderId="0" xfId="0" applyFont="1" applyFill="1" applyBorder="1">
      <alignment vertical="center"/>
    </xf>
    <xf numFmtId="0" fontId="55" fillId="0" borderId="0" xfId="0" applyFont="1">
      <alignment vertical="center"/>
    </xf>
    <xf numFmtId="0" fontId="12" fillId="5" borderId="0" xfId="0" applyFont="1" applyFill="1">
      <alignment vertical="center"/>
    </xf>
    <xf numFmtId="0" fontId="56" fillId="5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7" fillId="3" borderId="21" xfId="0" applyFont="1" applyFill="1" applyBorder="1" applyAlignment="1">
      <alignment horizontal="left" vertical="center"/>
    </xf>
    <xf numFmtId="0" fontId="7" fillId="3" borderId="22" xfId="0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right" vertical="center"/>
    </xf>
    <xf numFmtId="0" fontId="42" fillId="4" borderId="18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2" fillId="0" borderId="0" xfId="0" applyNumberFormat="1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NumberFormat="1" applyFont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/>
    </xf>
  </cellXfs>
  <cellStyles count="1">
    <cellStyle name="標準" xfId="0" builtinId="0"/>
  </cellStyles>
  <dxfs count="33"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sakur\Desktop\calendar\img\h-calendar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38</xdr:col>
      <xdr:colOff>5342</xdr:colOff>
      <xdr:row>15</xdr:row>
      <xdr:rowOff>200024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546B949-5318-4A7C-838E-98E5C78BA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143000" y="0"/>
          <a:ext cx="4348742" cy="3267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F06C7-1F95-46D6-AFEF-D131BAB92672}">
  <dimension ref="A1:BQ75"/>
  <sheetViews>
    <sheetView tabSelected="1" workbookViewId="0">
      <selection activeCell="BM10" sqref="BM10"/>
    </sheetView>
  </sheetViews>
  <sheetFormatPr defaultRowHeight="13.5"/>
  <cols>
    <col min="1" max="1" width="1.875" style="113" customWidth="1"/>
    <col min="2" max="37" width="1.875" customWidth="1"/>
    <col min="38" max="38" width="2.625" customWidth="1"/>
    <col min="39" max="39" width="1.875" customWidth="1"/>
    <col min="40" max="41" width="1.875" hidden="1" customWidth="1"/>
    <col min="42" max="43" width="2.125" hidden="1" customWidth="1"/>
    <col min="44" max="44" width="2.25" customWidth="1"/>
    <col min="45" max="46" width="9.25" customWidth="1"/>
    <col min="47" max="47" width="12.75" customWidth="1"/>
    <col min="48" max="48" width="22.5" customWidth="1"/>
    <col min="49" max="49" width="11" hidden="1" customWidth="1"/>
    <col min="50" max="50" width="3.125" hidden="1" customWidth="1"/>
    <col min="51" max="51" width="2.75" hidden="1" customWidth="1"/>
    <col min="52" max="52" width="1.375" hidden="1" customWidth="1"/>
    <col min="53" max="54" width="2.875" hidden="1" customWidth="1"/>
    <col min="55" max="55" width="3.125" hidden="1" customWidth="1"/>
    <col min="56" max="56" width="2.25" hidden="1" customWidth="1"/>
    <col min="57" max="57" width="11" hidden="1" customWidth="1"/>
    <col min="58" max="58" width="3.125" hidden="1" customWidth="1"/>
    <col min="59" max="59" width="3.25" hidden="1" customWidth="1"/>
    <col min="60" max="60" width="1.375" hidden="1" customWidth="1"/>
    <col min="61" max="61" width="3.375" hidden="1" customWidth="1"/>
    <col min="62" max="62" width="3.125" hidden="1" customWidth="1"/>
    <col min="63" max="63" width="3.5" hidden="1" customWidth="1"/>
    <col min="64" max="64" width="1.625" hidden="1" customWidth="1"/>
    <col min="65" max="65" width="9" customWidth="1"/>
  </cols>
  <sheetData>
    <row r="1" spans="1:69" ht="14.25" customHeight="1">
      <c r="A1" s="149" t="str">
        <f>R23</f>
        <v>2021年1月</v>
      </c>
      <c r="B1" s="149"/>
      <c r="C1" s="149"/>
      <c r="D1" s="149"/>
      <c r="E1" s="149"/>
      <c r="F1" s="90"/>
      <c r="G1" s="90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R1" s="1"/>
      <c r="AS1" s="125" t="s">
        <v>72</v>
      </c>
      <c r="AT1" s="125"/>
      <c r="AU1" s="125"/>
      <c r="AV1" s="114"/>
      <c r="AW1" s="32">
        <f>DATE(AT3,AT4,1)</f>
        <v>44197</v>
      </c>
      <c r="AX1" s="33">
        <f>DAY(AW1)</f>
        <v>1</v>
      </c>
      <c r="AY1" s="34" t="str">
        <f>TEXT(AW1,"aaa")</f>
        <v>金</v>
      </c>
      <c r="AZ1" s="33"/>
      <c r="BA1" s="33" t="s">
        <v>0</v>
      </c>
      <c r="BB1" s="33">
        <f>IF($AY$1=BA1,1,0)</f>
        <v>0</v>
      </c>
      <c r="BC1" s="35" t="str">
        <f>IF(BB1=0,"",IF(BB1&lt;=$AX$32,BB1,""))</f>
        <v/>
      </c>
      <c r="BE1" s="45">
        <f>DATE(AT3,BE34,1)</f>
        <v>44228</v>
      </c>
      <c r="BF1" s="37">
        <f>IF(BE1="","",DAY(BE1))</f>
        <v>1</v>
      </c>
      <c r="BG1" s="47" t="str">
        <f>TEXT(BE1,"aaa")</f>
        <v>月</v>
      </c>
      <c r="BH1" s="46"/>
      <c r="BI1" s="46" t="s">
        <v>0</v>
      </c>
      <c r="BJ1" s="46">
        <f>IF($BG$1=BI1,1,0)</f>
        <v>0</v>
      </c>
      <c r="BK1" s="48" t="str">
        <f>IF(BJ1=0,"",IF(BJ1&lt;=$BF$32,BJ1,""))</f>
        <v/>
      </c>
    </row>
    <row r="2" spans="1:69" ht="18" customHeight="1">
      <c r="A2" s="29" t="s">
        <v>0</v>
      </c>
      <c r="B2" s="30" t="s">
        <v>1</v>
      </c>
      <c r="C2" s="30" t="s">
        <v>7</v>
      </c>
      <c r="D2" s="30" t="s">
        <v>3</v>
      </c>
      <c r="E2" s="30" t="s">
        <v>4</v>
      </c>
      <c r="F2" s="30" t="s">
        <v>5</v>
      </c>
      <c r="G2" s="31" t="s">
        <v>6</v>
      </c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R2" s="2"/>
      <c r="AS2" s="132" t="s">
        <v>73</v>
      </c>
      <c r="AT2" s="131"/>
      <c r="AU2" s="125"/>
      <c r="AV2" s="125"/>
      <c r="AW2" s="36">
        <f>AW1+1</f>
        <v>44198</v>
      </c>
      <c r="AX2" s="37">
        <f t="shared" ref="AX2:AX31" si="0">DAY(AW2)</f>
        <v>2</v>
      </c>
      <c r="AY2" s="38" t="str">
        <f t="shared" ref="AY2:AY31" si="1">TEXT(AW2,"aaa")</f>
        <v>土</v>
      </c>
      <c r="AZ2" s="37"/>
      <c r="BA2" s="37" t="s">
        <v>1</v>
      </c>
      <c r="BB2" s="37">
        <f>IF(BB1&gt;=1,BB1+1,IF($AY$1=BA2,1,0))</f>
        <v>0</v>
      </c>
      <c r="BC2" s="39" t="str">
        <f t="shared" ref="BC2:BC42" si="2">IF(BB2=0,"",IF(BB2&lt;=$AX$32,BB2,""))</f>
        <v/>
      </c>
      <c r="BE2" s="49">
        <f>IF(BE1="","",BE1+1)</f>
        <v>44229</v>
      </c>
      <c r="BF2" s="37">
        <f t="shared" ref="BF2:BF31" si="3">IF(BE2="","",DAY(BE2))</f>
        <v>2</v>
      </c>
      <c r="BG2" s="38" t="str">
        <f t="shared" ref="BG2:BG31" si="4">TEXT(BE2,"aaa")</f>
        <v>火</v>
      </c>
      <c r="BH2" s="37"/>
      <c r="BI2" s="37" t="s">
        <v>1</v>
      </c>
      <c r="BJ2" s="37">
        <f>IF(BJ1&gt;=1,BJ1+1,IF($BG$1=BI2,1,0))</f>
        <v>1</v>
      </c>
      <c r="BK2" s="50">
        <f t="shared" ref="BK2:BK42" si="5">IF(BJ2=0,"",IF(BJ2&lt;=$BF$32,BJ2,""))</f>
        <v>1</v>
      </c>
      <c r="BM2" s="21"/>
    </row>
    <row r="3" spans="1:69" ht="15.75" customHeight="1">
      <c r="A3" s="110" t="str">
        <f>BC1</f>
        <v/>
      </c>
      <c r="B3" s="111" t="str">
        <f>BC2</f>
        <v/>
      </c>
      <c r="C3" s="111" t="str">
        <f>BC3</f>
        <v/>
      </c>
      <c r="D3" s="111" t="str">
        <f>BC4</f>
        <v/>
      </c>
      <c r="E3" s="111" t="str">
        <f>BC5</f>
        <v/>
      </c>
      <c r="F3" s="111">
        <f>BC6</f>
        <v>1</v>
      </c>
      <c r="G3" s="120">
        <f>BC7</f>
        <v>2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R3" s="2"/>
      <c r="AS3" s="126" t="s">
        <v>8</v>
      </c>
      <c r="AT3" s="130">
        <v>2021</v>
      </c>
      <c r="AU3" s="147"/>
      <c r="AV3" s="2"/>
      <c r="AW3" s="36">
        <f t="shared" ref="AW3:AW31" si="6">AW2+1</f>
        <v>44199</v>
      </c>
      <c r="AX3" s="37">
        <f t="shared" si="0"/>
        <v>3</v>
      </c>
      <c r="AY3" s="38" t="str">
        <f t="shared" si="1"/>
        <v>日</v>
      </c>
      <c r="AZ3" s="37"/>
      <c r="BA3" s="37" t="s">
        <v>2</v>
      </c>
      <c r="BB3" s="37">
        <f>IF(BB2&gt;=1,BB2+1,IF($AY$1=BA3,1,0))</f>
        <v>0</v>
      </c>
      <c r="BC3" s="39" t="str">
        <f t="shared" si="2"/>
        <v/>
      </c>
      <c r="BE3" s="49">
        <f t="shared" ref="BE3:BE31" si="7">IF(BE2="","",BE2+1)</f>
        <v>44230</v>
      </c>
      <c r="BF3" s="37">
        <f t="shared" si="3"/>
        <v>3</v>
      </c>
      <c r="BG3" s="38" t="str">
        <f t="shared" si="4"/>
        <v>水</v>
      </c>
      <c r="BH3" s="37"/>
      <c r="BI3" s="37" t="s">
        <v>2</v>
      </c>
      <c r="BJ3" s="37">
        <f t="shared" ref="BJ3:BJ42" si="8">IF(BJ2&gt;=1,BJ2+1,IF($BG$1=BI3,1,0))</f>
        <v>2</v>
      </c>
      <c r="BK3" s="50">
        <f t="shared" si="5"/>
        <v>2</v>
      </c>
      <c r="BM3" s="136"/>
    </row>
    <row r="4" spans="1:69" ht="15.75" customHeight="1">
      <c r="A4" s="110">
        <f>BC8</f>
        <v>3</v>
      </c>
      <c r="B4" s="111">
        <f>BC9</f>
        <v>4</v>
      </c>
      <c r="C4" s="111">
        <f>BC10</f>
        <v>5</v>
      </c>
      <c r="D4" s="111">
        <f>BC11</f>
        <v>6</v>
      </c>
      <c r="E4" s="111">
        <f>BC12</f>
        <v>7</v>
      </c>
      <c r="F4" s="111">
        <f>BC13</f>
        <v>8</v>
      </c>
      <c r="G4" s="120">
        <f>BC14</f>
        <v>9</v>
      </c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R4" s="2"/>
      <c r="AS4" s="127" t="s">
        <v>37</v>
      </c>
      <c r="AT4" s="130">
        <v>1</v>
      </c>
      <c r="AU4" s="148"/>
      <c r="AV4" s="60"/>
      <c r="AW4" s="36">
        <f t="shared" si="6"/>
        <v>44200</v>
      </c>
      <c r="AX4" s="37">
        <f t="shared" si="0"/>
        <v>4</v>
      </c>
      <c r="AY4" s="38" t="str">
        <f t="shared" si="1"/>
        <v>月</v>
      </c>
      <c r="AZ4" s="37"/>
      <c r="BA4" s="37" t="s">
        <v>3</v>
      </c>
      <c r="BB4" s="37">
        <f>IF(BB3&gt;=1,BB3+1,IF($AY$1=BA4,1,0))</f>
        <v>0</v>
      </c>
      <c r="BC4" s="39" t="str">
        <f t="shared" si="2"/>
        <v/>
      </c>
      <c r="BE4" s="49">
        <f t="shared" si="7"/>
        <v>44231</v>
      </c>
      <c r="BF4" s="37">
        <f t="shared" si="3"/>
        <v>4</v>
      </c>
      <c r="BG4" s="38" t="str">
        <f t="shared" si="4"/>
        <v>木</v>
      </c>
      <c r="BH4" s="37"/>
      <c r="BI4" s="37" t="s">
        <v>3</v>
      </c>
      <c r="BJ4" s="37">
        <f t="shared" si="8"/>
        <v>3</v>
      </c>
      <c r="BK4" s="50">
        <f t="shared" si="5"/>
        <v>3</v>
      </c>
      <c r="BM4" s="136"/>
    </row>
    <row r="5" spans="1:69" ht="15.75" customHeight="1">
      <c r="A5" s="110">
        <f>BC15</f>
        <v>10</v>
      </c>
      <c r="B5" s="111">
        <f>BC16</f>
        <v>11</v>
      </c>
      <c r="C5" s="111">
        <f>BC17</f>
        <v>12</v>
      </c>
      <c r="D5" s="111">
        <f>BC18</f>
        <v>13</v>
      </c>
      <c r="E5" s="111">
        <f>BC19</f>
        <v>14</v>
      </c>
      <c r="F5" s="111">
        <f>BC20</f>
        <v>15</v>
      </c>
      <c r="G5" s="120">
        <f>BC21</f>
        <v>16</v>
      </c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R5" s="2"/>
      <c r="AS5" s="128" t="s">
        <v>33</v>
      </c>
      <c r="AT5" s="152" t="s">
        <v>83</v>
      </c>
      <c r="AU5" s="153"/>
      <c r="AV5" s="3"/>
      <c r="AW5" s="36">
        <f t="shared" si="6"/>
        <v>44201</v>
      </c>
      <c r="AX5" s="37">
        <f t="shared" si="0"/>
        <v>5</v>
      </c>
      <c r="AY5" s="38" t="str">
        <f t="shared" si="1"/>
        <v>火</v>
      </c>
      <c r="AZ5" s="37"/>
      <c r="BA5" s="37" t="s">
        <v>4</v>
      </c>
      <c r="BB5" s="37">
        <f t="shared" ref="BB5:BB42" si="9">IF(BB4&gt;=1,BB4+1,IF($AY$1=BA5,1,0))</f>
        <v>0</v>
      </c>
      <c r="BC5" s="39" t="str">
        <f t="shared" si="2"/>
        <v/>
      </c>
      <c r="BE5" s="49">
        <f t="shared" si="7"/>
        <v>44232</v>
      </c>
      <c r="BF5" s="37">
        <f t="shared" si="3"/>
        <v>5</v>
      </c>
      <c r="BG5" s="38" t="str">
        <f t="shared" si="4"/>
        <v>金</v>
      </c>
      <c r="BH5" s="37"/>
      <c r="BI5" s="37" t="s">
        <v>4</v>
      </c>
      <c r="BJ5" s="37">
        <f t="shared" si="8"/>
        <v>4</v>
      </c>
      <c r="BK5" s="50">
        <f t="shared" si="5"/>
        <v>4</v>
      </c>
    </row>
    <row r="6" spans="1:69" ht="15.75" customHeight="1">
      <c r="A6" s="110">
        <f>BC22</f>
        <v>17</v>
      </c>
      <c r="B6" s="111">
        <f>BC23</f>
        <v>18</v>
      </c>
      <c r="C6" s="111">
        <f>BC24</f>
        <v>19</v>
      </c>
      <c r="D6" s="111">
        <f>BC25</f>
        <v>20</v>
      </c>
      <c r="E6" s="111">
        <f>BC26</f>
        <v>21</v>
      </c>
      <c r="F6" s="111">
        <f>BC27</f>
        <v>22</v>
      </c>
      <c r="G6" s="120">
        <f>BC28</f>
        <v>23</v>
      </c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R6" s="2"/>
      <c r="AS6" s="129" t="s">
        <v>34</v>
      </c>
      <c r="AT6" s="154" t="s">
        <v>35</v>
      </c>
      <c r="AU6" s="153"/>
      <c r="AV6" s="2"/>
      <c r="AW6" s="36">
        <f t="shared" si="6"/>
        <v>44202</v>
      </c>
      <c r="AX6" s="37">
        <f t="shared" si="0"/>
        <v>6</v>
      </c>
      <c r="AY6" s="38" t="str">
        <f t="shared" si="1"/>
        <v>水</v>
      </c>
      <c r="AZ6" s="37"/>
      <c r="BA6" s="37" t="s">
        <v>5</v>
      </c>
      <c r="BB6" s="37">
        <f t="shared" si="9"/>
        <v>1</v>
      </c>
      <c r="BC6" s="39">
        <f t="shared" si="2"/>
        <v>1</v>
      </c>
      <c r="BE6" s="49">
        <f t="shared" si="7"/>
        <v>44233</v>
      </c>
      <c r="BF6" s="37">
        <f t="shared" si="3"/>
        <v>6</v>
      </c>
      <c r="BG6" s="38" t="str">
        <f t="shared" si="4"/>
        <v>土</v>
      </c>
      <c r="BH6" s="37"/>
      <c r="BI6" s="37" t="s">
        <v>5</v>
      </c>
      <c r="BJ6" s="37">
        <f t="shared" si="8"/>
        <v>5</v>
      </c>
      <c r="BK6" s="50">
        <f t="shared" si="5"/>
        <v>5</v>
      </c>
    </row>
    <row r="7" spans="1:69" ht="15.75" customHeight="1">
      <c r="A7" s="110">
        <f>BC29</f>
        <v>24</v>
      </c>
      <c r="B7" s="111">
        <f>BC30</f>
        <v>25</v>
      </c>
      <c r="C7" s="111">
        <f>BC31</f>
        <v>26</v>
      </c>
      <c r="D7" s="111">
        <f>BC32</f>
        <v>27</v>
      </c>
      <c r="E7" s="111">
        <f>BC33</f>
        <v>28</v>
      </c>
      <c r="F7" s="111">
        <f>BC34</f>
        <v>29</v>
      </c>
      <c r="G7" s="120">
        <f>BC35</f>
        <v>30</v>
      </c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R7" s="2"/>
      <c r="AS7" s="4" t="s">
        <v>9</v>
      </c>
      <c r="AT7" s="133" t="s">
        <v>74</v>
      </c>
      <c r="AU7" s="2"/>
      <c r="AV7" s="2"/>
      <c r="AW7" s="36">
        <f t="shared" si="6"/>
        <v>44203</v>
      </c>
      <c r="AX7" s="37">
        <f t="shared" si="0"/>
        <v>7</v>
      </c>
      <c r="AY7" s="38" t="str">
        <f t="shared" si="1"/>
        <v>木</v>
      </c>
      <c r="AZ7" s="37"/>
      <c r="BA7" s="37" t="s">
        <v>6</v>
      </c>
      <c r="BB7" s="37">
        <f t="shared" si="9"/>
        <v>2</v>
      </c>
      <c r="BC7" s="39">
        <f t="shared" si="2"/>
        <v>2</v>
      </c>
      <c r="BE7" s="49">
        <f t="shared" si="7"/>
        <v>44234</v>
      </c>
      <c r="BF7" s="37">
        <f t="shared" si="3"/>
        <v>7</v>
      </c>
      <c r="BG7" s="38" t="str">
        <f t="shared" si="4"/>
        <v>日</v>
      </c>
      <c r="BH7" s="37"/>
      <c r="BI7" s="37" t="s">
        <v>6</v>
      </c>
      <c r="BJ7" s="37">
        <f t="shared" si="8"/>
        <v>6</v>
      </c>
      <c r="BK7" s="50">
        <f t="shared" si="5"/>
        <v>6</v>
      </c>
    </row>
    <row r="8" spans="1:69" ht="15.75" customHeight="1">
      <c r="A8" s="110">
        <f>BC36</f>
        <v>31</v>
      </c>
      <c r="B8" s="110" t="str">
        <f>BC37</f>
        <v/>
      </c>
      <c r="C8" s="110" t="str">
        <f>BC38</f>
        <v/>
      </c>
      <c r="D8" s="110" t="str">
        <f>BC39</f>
        <v/>
      </c>
      <c r="E8" s="110" t="str">
        <f>BC40</f>
        <v/>
      </c>
      <c r="F8" s="110" t="str">
        <f>BC41</f>
        <v/>
      </c>
      <c r="G8" s="120" t="str">
        <f>BC42</f>
        <v/>
      </c>
      <c r="I8" s="86"/>
      <c r="J8" s="86"/>
      <c r="K8" s="86"/>
      <c r="L8" s="86"/>
      <c r="M8" s="86"/>
      <c r="N8" s="86"/>
      <c r="O8" s="87" t="s">
        <v>30</v>
      </c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R8" s="2"/>
      <c r="AS8" s="6" t="s">
        <v>77</v>
      </c>
      <c r="AT8" s="123"/>
      <c r="AU8" s="124"/>
      <c r="AV8" s="5"/>
      <c r="AW8" s="36">
        <f t="shared" si="6"/>
        <v>44204</v>
      </c>
      <c r="AX8" s="37">
        <f t="shared" si="0"/>
        <v>8</v>
      </c>
      <c r="AY8" s="38" t="str">
        <f t="shared" si="1"/>
        <v>金</v>
      </c>
      <c r="AZ8" s="37"/>
      <c r="BA8" s="37" t="s">
        <v>0</v>
      </c>
      <c r="BB8" s="37">
        <f t="shared" si="9"/>
        <v>3</v>
      </c>
      <c r="BC8" s="39">
        <f t="shared" si="2"/>
        <v>3</v>
      </c>
      <c r="BE8" s="49">
        <f t="shared" si="7"/>
        <v>44235</v>
      </c>
      <c r="BF8" s="37">
        <f t="shared" si="3"/>
        <v>8</v>
      </c>
      <c r="BG8" s="38" t="str">
        <f t="shared" si="4"/>
        <v>月</v>
      </c>
      <c r="BH8" s="37"/>
      <c r="BI8" s="37" t="s">
        <v>0</v>
      </c>
      <c r="BJ8" s="37">
        <f t="shared" si="8"/>
        <v>7</v>
      </c>
      <c r="BK8" s="50">
        <f t="shared" si="5"/>
        <v>7</v>
      </c>
    </row>
    <row r="9" spans="1:69" ht="17.25" customHeight="1">
      <c r="A9" s="149" t="str">
        <f>R27</f>
        <v>2021年2月</v>
      </c>
      <c r="B9" s="149"/>
      <c r="C9" s="149"/>
      <c r="D9" s="149"/>
      <c r="E9" s="149"/>
      <c r="F9" s="59"/>
      <c r="G9" s="90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R9" s="2"/>
      <c r="AS9" s="7" t="s">
        <v>78</v>
      </c>
      <c r="AT9" s="5"/>
      <c r="AU9" s="5"/>
      <c r="AV9" s="5"/>
      <c r="AW9" s="36">
        <f t="shared" si="6"/>
        <v>44205</v>
      </c>
      <c r="AX9" s="37">
        <f t="shared" si="0"/>
        <v>9</v>
      </c>
      <c r="AY9" s="38" t="str">
        <f t="shared" si="1"/>
        <v>土</v>
      </c>
      <c r="AZ9" s="37"/>
      <c r="BA9" s="37" t="s">
        <v>1</v>
      </c>
      <c r="BB9" s="37">
        <f t="shared" si="9"/>
        <v>4</v>
      </c>
      <c r="BC9" s="39">
        <f t="shared" si="2"/>
        <v>4</v>
      </c>
      <c r="BE9" s="49">
        <f t="shared" si="7"/>
        <v>44236</v>
      </c>
      <c r="BF9" s="37">
        <f t="shared" si="3"/>
        <v>9</v>
      </c>
      <c r="BG9" s="38" t="str">
        <f t="shared" si="4"/>
        <v>火</v>
      </c>
      <c r="BH9" s="37"/>
      <c r="BI9" s="37" t="s">
        <v>1</v>
      </c>
      <c r="BJ9" s="37">
        <f t="shared" si="8"/>
        <v>8</v>
      </c>
      <c r="BK9" s="50">
        <f t="shared" si="5"/>
        <v>8</v>
      </c>
    </row>
    <row r="10" spans="1:69" ht="18.75" customHeight="1">
      <c r="A10" s="29" t="s">
        <v>0</v>
      </c>
      <c r="B10" s="30" t="s">
        <v>1</v>
      </c>
      <c r="C10" s="30" t="s">
        <v>7</v>
      </c>
      <c r="D10" s="30" t="s">
        <v>3</v>
      </c>
      <c r="E10" s="30" t="s">
        <v>4</v>
      </c>
      <c r="F10" s="30" t="s">
        <v>5</v>
      </c>
      <c r="G10" s="31" t="s">
        <v>6</v>
      </c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R10" s="2"/>
      <c r="AS10" s="8" t="s">
        <v>10</v>
      </c>
      <c r="AT10" s="5"/>
      <c r="AU10" s="5"/>
      <c r="AV10" s="5"/>
      <c r="AW10" s="36">
        <f t="shared" si="6"/>
        <v>44206</v>
      </c>
      <c r="AX10" s="37">
        <f t="shared" si="0"/>
        <v>10</v>
      </c>
      <c r="AY10" s="38" t="str">
        <f t="shared" si="1"/>
        <v>日</v>
      </c>
      <c r="AZ10" s="37"/>
      <c r="BA10" s="37" t="s">
        <v>2</v>
      </c>
      <c r="BB10" s="37">
        <f t="shared" si="9"/>
        <v>5</v>
      </c>
      <c r="BC10" s="39">
        <f t="shared" si="2"/>
        <v>5</v>
      </c>
      <c r="BE10" s="49">
        <f t="shared" si="7"/>
        <v>44237</v>
      </c>
      <c r="BF10" s="37">
        <f t="shared" si="3"/>
        <v>10</v>
      </c>
      <c r="BG10" s="38" t="str">
        <f t="shared" si="4"/>
        <v>水</v>
      </c>
      <c r="BH10" s="37"/>
      <c r="BI10" s="37" t="s">
        <v>2</v>
      </c>
      <c r="BJ10" s="37">
        <f t="shared" si="8"/>
        <v>9</v>
      </c>
      <c r="BK10" s="50">
        <f t="shared" si="5"/>
        <v>9</v>
      </c>
    </row>
    <row r="11" spans="1:69" ht="15.75" customHeight="1">
      <c r="A11" s="56" t="str">
        <f>BK1</f>
        <v/>
      </c>
      <c r="B11" s="58">
        <f>BK2</f>
        <v>1</v>
      </c>
      <c r="C11" s="58">
        <f>BK3</f>
        <v>2</v>
      </c>
      <c r="D11" s="58">
        <f>BK4</f>
        <v>3</v>
      </c>
      <c r="E11" s="58">
        <f>BK5</f>
        <v>4</v>
      </c>
      <c r="F11" s="58">
        <f>BK6</f>
        <v>5</v>
      </c>
      <c r="G11" s="121">
        <f>BK7</f>
        <v>6</v>
      </c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R11" s="2"/>
      <c r="AS11" s="9" t="s">
        <v>11</v>
      </c>
      <c r="AT11" s="5"/>
      <c r="AU11" s="5"/>
      <c r="AV11" s="5"/>
      <c r="AW11" s="36">
        <f t="shared" si="6"/>
        <v>44207</v>
      </c>
      <c r="AX11" s="37">
        <f t="shared" si="0"/>
        <v>11</v>
      </c>
      <c r="AY11" s="38" t="str">
        <f t="shared" si="1"/>
        <v>月</v>
      </c>
      <c r="AZ11" s="37"/>
      <c r="BA11" s="37" t="s">
        <v>3</v>
      </c>
      <c r="BB11" s="37">
        <f t="shared" si="9"/>
        <v>6</v>
      </c>
      <c r="BC11" s="39">
        <f t="shared" si="2"/>
        <v>6</v>
      </c>
      <c r="BE11" s="49">
        <f t="shared" si="7"/>
        <v>44238</v>
      </c>
      <c r="BF11" s="37">
        <f t="shared" si="3"/>
        <v>11</v>
      </c>
      <c r="BG11" s="38" t="str">
        <f t="shared" si="4"/>
        <v>木</v>
      </c>
      <c r="BH11" s="37"/>
      <c r="BI11" s="37" t="s">
        <v>3</v>
      </c>
      <c r="BJ11" s="37">
        <f t="shared" si="8"/>
        <v>10</v>
      </c>
      <c r="BK11" s="50">
        <f t="shared" si="5"/>
        <v>10</v>
      </c>
      <c r="BN11" s="21"/>
      <c r="BO11" s="21"/>
      <c r="BP11" s="21"/>
      <c r="BQ11" s="21"/>
    </row>
    <row r="12" spans="1:69" ht="15.75" customHeight="1">
      <c r="A12" s="119">
        <f>BK8</f>
        <v>7</v>
      </c>
      <c r="B12" s="118">
        <f>BK9</f>
        <v>8</v>
      </c>
      <c r="C12" s="118">
        <f>BK10</f>
        <v>9</v>
      </c>
      <c r="D12" s="118">
        <f>BK11</f>
        <v>10</v>
      </c>
      <c r="E12" s="118">
        <f>BK12</f>
        <v>11</v>
      </c>
      <c r="F12" s="118">
        <f>BK13</f>
        <v>12</v>
      </c>
      <c r="G12" s="122">
        <f>BK14</f>
        <v>13</v>
      </c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R12" s="2"/>
      <c r="AS12" s="9" t="s">
        <v>86</v>
      </c>
      <c r="AT12" s="5"/>
      <c r="AU12" s="5"/>
      <c r="AV12" s="5"/>
      <c r="AW12" s="36">
        <f t="shared" si="6"/>
        <v>44208</v>
      </c>
      <c r="AX12" s="37">
        <f t="shared" si="0"/>
        <v>12</v>
      </c>
      <c r="AY12" s="38" t="str">
        <f t="shared" si="1"/>
        <v>火</v>
      </c>
      <c r="AZ12" s="37"/>
      <c r="BA12" s="37" t="s">
        <v>4</v>
      </c>
      <c r="BB12" s="37">
        <f t="shared" si="9"/>
        <v>7</v>
      </c>
      <c r="BC12" s="39">
        <f t="shared" si="2"/>
        <v>7</v>
      </c>
      <c r="BE12" s="49">
        <f t="shared" si="7"/>
        <v>44239</v>
      </c>
      <c r="BF12" s="37">
        <f t="shared" si="3"/>
        <v>12</v>
      </c>
      <c r="BG12" s="38" t="str">
        <f t="shared" si="4"/>
        <v>金</v>
      </c>
      <c r="BH12" s="37"/>
      <c r="BI12" s="37" t="s">
        <v>4</v>
      </c>
      <c r="BJ12" s="37">
        <f t="shared" si="8"/>
        <v>11</v>
      </c>
      <c r="BK12" s="50">
        <f t="shared" si="5"/>
        <v>11</v>
      </c>
      <c r="BN12" s="21"/>
      <c r="BO12" s="21"/>
      <c r="BP12" s="21"/>
      <c r="BQ12" s="21"/>
    </row>
    <row r="13" spans="1:69" ht="15.75" customHeight="1">
      <c r="A13" s="119">
        <f>BK15</f>
        <v>14</v>
      </c>
      <c r="B13" s="118">
        <f>BK16</f>
        <v>15</v>
      </c>
      <c r="C13" s="118">
        <f>BK17</f>
        <v>16</v>
      </c>
      <c r="D13" s="118">
        <f>BK18</f>
        <v>17</v>
      </c>
      <c r="E13" s="118">
        <f>BK19</f>
        <v>18</v>
      </c>
      <c r="F13" s="118">
        <f>BK20</f>
        <v>19</v>
      </c>
      <c r="G13" s="122">
        <f>BK21</f>
        <v>20</v>
      </c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R13" s="2"/>
      <c r="AS13" s="10" t="s">
        <v>12</v>
      </c>
      <c r="AT13" s="5"/>
      <c r="AU13" s="5"/>
      <c r="AV13" s="5"/>
      <c r="AW13" s="36">
        <f t="shared" si="6"/>
        <v>44209</v>
      </c>
      <c r="AX13" s="37">
        <f t="shared" si="0"/>
        <v>13</v>
      </c>
      <c r="AY13" s="38" t="str">
        <f t="shared" si="1"/>
        <v>水</v>
      </c>
      <c r="AZ13" s="37"/>
      <c r="BA13" s="37" t="s">
        <v>5</v>
      </c>
      <c r="BB13" s="37">
        <f t="shared" si="9"/>
        <v>8</v>
      </c>
      <c r="BC13" s="39">
        <f t="shared" si="2"/>
        <v>8</v>
      </c>
      <c r="BE13" s="49">
        <f t="shared" si="7"/>
        <v>44240</v>
      </c>
      <c r="BF13" s="37">
        <f t="shared" si="3"/>
        <v>13</v>
      </c>
      <c r="BG13" s="38" t="str">
        <f t="shared" si="4"/>
        <v>土</v>
      </c>
      <c r="BH13" s="37"/>
      <c r="BI13" s="37" t="s">
        <v>5</v>
      </c>
      <c r="BJ13" s="37">
        <f t="shared" si="8"/>
        <v>12</v>
      </c>
      <c r="BK13" s="50">
        <f t="shared" si="5"/>
        <v>12</v>
      </c>
      <c r="BN13" s="140"/>
      <c r="BO13" s="21"/>
      <c r="BP13" s="21"/>
      <c r="BQ13" s="21"/>
    </row>
    <row r="14" spans="1:69" ht="15.75" customHeight="1">
      <c r="A14" s="119">
        <f>BK22</f>
        <v>21</v>
      </c>
      <c r="B14" s="118">
        <f>BK23</f>
        <v>22</v>
      </c>
      <c r="C14" s="118">
        <f>BK24</f>
        <v>23</v>
      </c>
      <c r="D14" s="118">
        <f>BK25</f>
        <v>24</v>
      </c>
      <c r="E14" s="118">
        <f>BK26</f>
        <v>25</v>
      </c>
      <c r="F14" s="118">
        <f>BK27</f>
        <v>26</v>
      </c>
      <c r="G14" s="122">
        <f>BK28</f>
        <v>27</v>
      </c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R14" s="2"/>
      <c r="AS14" s="9" t="s">
        <v>79</v>
      </c>
      <c r="AT14" s="5"/>
      <c r="AU14" s="5"/>
      <c r="AV14" s="5"/>
      <c r="AW14" s="36">
        <f t="shared" si="6"/>
        <v>44210</v>
      </c>
      <c r="AX14" s="37">
        <f t="shared" si="0"/>
        <v>14</v>
      </c>
      <c r="AY14" s="38" t="str">
        <f t="shared" si="1"/>
        <v>木</v>
      </c>
      <c r="AZ14" s="37"/>
      <c r="BA14" s="37" t="s">
        <v>6</v>
      </c>
      <c r="BB14" s="37">
        <f t="shared" si="9"/>
        <v>9</v>
      </c>
      <c r="BC14" s="39">
        <f t="shared" si="2"/>
        <v>9</v>
      </c>
      <c r="BE14" s="49">
        <f t="shared" si="7"/>
        <v>44241</v>
      </c>
      <c r="BF14" s="37">
        <f t="shared" si="3"/>
        <v>14</v>
      </c>
      <c r="BG14" s="38" t="str">
        <f t="shared" si="4"/>
        <v>日</v>
      </c>
      <c r="BH14" s="37"/>
      <c r="BI14" s="37" t="s">
        <v>6</v>
      </c>
      <c r="BJ14" s="37">
        <f t="shared" si="8"/>
        <v>13</v>
      </c>
      <c r="BK14" s="50">
        <f t="shared" si="5"/>
        <v>13</v>
      </c>
      <c r="BN14" s="141"/>
      <c r="BO14" s="21"/>
      <c r="BP14" s="21"/>
      <c r="BQ14" s="21"/>
    </row>
    <row r="15" spans="1:69" ht="15.75" customHeight="1">
      <c r="A15" s="119">
        <f>BK29</f>
        <v>28</v>
      </c>
      <c r="B15" s="118" t="str">
        <f>BK30</f>
        <v/>
      </c>
      <c r="C15" s="118" t="str">
        <f>BK31</f>
        <v/>
      </c>
      <c r="D15" s="118" t="str">
        <f>BK32</f>
        <v/>
      </c>
      <c r="E15" s="118" t="str">
        <f>BK33</f>
        <v/>
      </c>
      <c r="F15" s="118" t="str">
        <f>BK34</f>
        <v/>
      </c>
      <c r="G15" s="122" t="str">
        <f>BK35</f>
        <v/>
      </c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R15" s="2"/>
      <c r="AS15" s="9" t="s">
        <v>87</v>
      </c>
      <c r="AT15" s="5"/>
      <c r="AU15" s="5"/>
      <c r="AV15" s="5"/>
      <c r="AW15" s="36">
        <f t="shared" si="6"/>
        <v>44211</v>
      </c>
      <c r="AX15" s="37">
        <f t="shared" si="0"/>
        <v>15</v>
      </c>
      <c r="AY15" s="38" t="str">
        <f t="shared" si="1"/>
        <v>金</v>
      </c>
      <c r="AZ15" s="37"/>
      <c r="BA15" s="37" t="s">
        <v>0</v>
      </c>
      <c r="BB15" s="37">
        <f t="shared" si="9"/>
        <v>10</v>
      </c>
      <c r="BC15" s="39">
        <f t="shared" si="2"/>
        <v>10</v>
      </c>
      <c r="BE15" s="49">
        <f t="shared" si="7"/>
        <v>44242</v>
      </c>
      <c r="BF15" s="37">
        <f t="shared" si="3"/>
        <v>15</v>
      </c>
      <c r="BG15" s="38" t="str">
        <f t="shared" si="4"/>
        <v>月</v>
      </c>
      <c r="BH15" s="37"/>
      <c r="BI15" s="37" t="s">
        <v>0</v>
      </c>
      <c r="BJ15" s="37">
        <f t="shared" si="8"/>
        <v>14</v>
      </c>
      <c r="BK15" s="50">
        <f t="shared" si="5"/>
        <v>14</v>
      </c>
    </row>
    <row r="16" spans="1:69" ht="15.75" customHeight="1">
      <c r="A16" s="119" t="str">
        <f>BK36</f>
        <v/>
      </c>
      <c r="B16" s="118" t="str">
        <f>BK37</f>
        <v/>
      </c>
      <c r="C16" s="118" t="str">
        <f>BK38</f>
        <v/>
      </c>
      <c r="D16" s="118" t="str">
        <f>BK39</f>
        <v/>
      </c>
      <c r="E16" s="118" t="str">
        <f>BK40</f>
        <v/>
      </c>
      <c r="F16" s="118" t="str">
        <f>BK41</f>
        <v/>
      </c>
      <c r="G16" s="122" t="str">
        <f>BK42</f>
        <v/>
      </c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R16" s="2"/>
      <c r="AS16" s="11" t="s">
        <v>82</v>
      </c>
      <c r="AT16" s="5"/>
      <c r="AU16" s="5"/>
      <c r="AV16" s="5"/>
      <c r="AW16" s="36">
        <f t="shared" si="6"/>
        <v>44212</v>
      </c>
      <c r="AX16" s="37">
        <f t="shared" si="0"/>
        <v>16</v>
      </c>
      <c r="AY16" s="38" t="str">
        <f t="shared" si="1"/>
        <v>土</v>
      </c>
      <c r="AZ16" s="37"/>
      <c r="BA16" s="37" t="s">
        <v>1</v>
      </c>
      <c r="BB16" s="37">
        <f t="shared" si="9"/>
        <v>11</v>
      </c>
      <c r="BC16" s="39">
        <f t="shared" si="2"/>
        <v>11</v>
      </c>
      <c r="BE16" s="49">
        <f t="shared" si="7"/>
        <v>44243</v>
      </c>
      <c r="BF16" s="37">
        <f t="shared" si="3"/>
        <v>16</v>
      </c>
      <c r="BG16" s="38" t="str">
        <f t="shared" si="4"/>
        <v>火</v>
      </c>
      <c r="BH16" s="37"/>
      <c r="BI16" s="37" t="s">
        <v>1</v>
      </c>
      <c r="BJ16" s="37">
        <f t="shared" si="8"/>
        <v>15</v>
      </c>
      <c r="BK16" s="50">
        <f t="shared" si="5"/>
        <v>15</v>
      </c>
    </row>
    <row r="17" spans="1:63" ht="16.5" customHeight="1">
      <c r="G17" s="37"/>
      <c r="H17" s="37"/>
      <c r="I17" s="150" t="str">
        <f>AT5</f>
        <v>in 忍野村</v>
      </c>
      <c r="J17" s="150"/>
      <c r="K17" s="150"/>
      <c r="L17" s="150"/>
      <c r="M17" s="150"/>
      <c r="N17" s="150"/>
      <c r="O17" s="150"/>
      <c r="P17" s="150"/>
      <c r="Q17" s="150"/>
      <c r="R17" s="150"/>
      <c r="S17" s="37"/>
      <c r="T17" s="37"/>
      <c r="U17" s="37"/>
      <c r="V17" s="37"/>
      <c r="W17" s="37"/>
      <c r="X17" s="37"/>
      <c r="Y17" s="37"/>
      <c r="Z17" s="37"/>
      <c r="AA17" s="37"/>
      <c r="AB17" s="151" t="str">
        <f>AT6</f>
        <v>photo by Nikamoto</v>
      </c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R17" s="2"/>
      <c r="AS17" s="142" t="s">
        <v>88</v>
      </c>
      <c r="AT17" s="2"/>
      <c r="AU17" s="2"/>
      <c r="AV17" s="2"/>
      <c r="AW17" s="36">
        <f t="shared" si="6"/>
        <v>44213</v>
      </c>
      <c r="AX17" s="37">
        <f t="shared" si="0"/>
        <v>17</v>
      </c>
      <c r="AY17" s="38" t="str">
        <f t="shared" si="1"/>
        <v>日</v>
      </c>
      <c r="AZ17" s="37"/>
      <c r="BA17" s="37" t="s">
        <v>2</v>
      </c>
      <c r="BB17" s="37">
        <f t="shared" si="9"/>
        <v>12</v>
      </c>
      <c r="BC17" s="39">
        <f t="shared" si="2"/>
        <v>12</v>
      </c>
      <c r="BE17" s="49">
        <f t="shared" si="7"/>
        <v>44244</v>
      </c>
      <c r="BF17" s="37">
        <f t="shared" si="3"/>
        <v>17</v>
      </c>
      <c r="BG17" s="38" t="str">
        <f t="shared" si="4"/>
        <v>水</v>
      </c>
      <c r="BH17" s="37"/>
      <c r="BI17" s="37" t="s">
        <v>2</v>
      </c>
      <c r="BJ17" s="37">
        <f t="shared" si="8"/>
        <v>16</v>
      </c>
      <c r="BK17" s="50">
        <f t="shared" si="5"/>
        <v>16</v>
      </c>
    </row>
    <row r="18" spans="1:63" ht="18.75" customHeight="1"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R18" s="2"/>
      <c r="AS18" s="12" t="s">
        <v>81</v>
      </c>
      <c r="AT18" s="2"/>
      <c r="AU18" s="2"/>
      <c r="AV18" s="2"/>
      <c r="AW18" s="36">
        <f t="shared" si="6"/>
        <v>44214</v>
      </c>
      <c r="AX18" s="37">
        <f t="shared" si="0"/>
        <v>18</v>
      </c>
      <c r="AY18" s="38" t="str">
        <f t="shared" si="1"/>
        <v>月</v>
      </c>
      <c r="AZ18" s="37"/>
      <c r="BA18" s="37" t="s">
        <v>3</v>
      </c>
      <c r="BB18" s="37">
        <f t="shared" si="9"/>
        <v>13</v>
      </c>
      <c r="BC18" s="39">
        <f t="shared" si="2"/>
        <v>13</v>
      </c>
      <c r="BE18" s="49">
        <f t="shared" si="7"/>
        <v>44245</v>
      </c>
      <c r="BF18" s="37">
        <f t="shared" si="3"/>
        <v>18</v>
      </c>
      <c r="BG18" s="38" t="str">
        <f t="shared" si="4"/>
        <v>木</v>
      </c>
      <c r="BH18" s="37"/>
      <c r="BI18" s="37" t="s">
        <v>3</v>
      </c>
      <c r="BJ18" s="37">
        <f t="shared" si="8"/>
        <v>17</v>
      </c>
      <c r="BK18" s="50">
        <f t="shared" si="5"/>
        <v>17</v>
      </c>
    </row>
    <row r="19" spans="1:63" ht="18.75" hidden="1" customHeight="1">
      <c r="B19" s="26"/>
      <c r="C19" s="26"/>
      <c r="D19" s="62"/>
      <c r="E19" s="63"/>
      <c r="F19" s="26"/>
      <c r="G19" s="27"/>
      <c r="H19" s="64"/>
      <c r="I19" s="26"/>
      <c r="J19" s="65"/>
      <c r="K19" s="65"/>
      <c r="L19" s="65"/>
      <c r="M19" s="65"/>
      <c r="N19" s="65"/>
      <c r="O19" s="65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S19" s="3" t="s">
        <v>31</v>
      </c>
      <c r="AV19" s="91"/>
      <c r="AW19" s="36">
        <f t="shared" si="6"/>
        <v>44215</v>
      </c>
      <c r="AX19" s="37">
        <f t="shared" si="0"/>
        <v>19</v>
      </c>
      <c r="AY19" s="38" t="str">
        <f t="shared" si="1"/>
        <v>火</v>
      </c>
      <c r="AZ19" s="37"/>
      <c r="BA19" s="37" t="s">
        <v>4</v>
      </c>
      <c r="BB19" s="37">
        <f t="shared" si="9"/>
        <v>14</v>
      </c>
      <c r="BC19" s="39">
        <f t="shared" si="2"/>
        <v>14</v>
      </c>
      <c r="BE19" s="49">
        <f t="shared" si="7"/>
        <v>44246</v>
      </c>
      <c r="BF19" s="37">
        <f t="shared" si="3"/>
        <v>19</v>
      </c>
      <c r="BG19" s="38" t="str">
        <f t="shared" si="4"/>
        <v>金</v>
      </c>
      <c r="BH19" s="37"/>
      <c r="BI19" s="37" t="s">
        <v>4</v>
      </c>
      <c r="BJ19" s="37">
        <f t="shared" si="8"/>
        <v>18</v>
      </c>
      <c r="BK19" s="50">
        <f t="shared" si="5"/>
        <v>18</v>
      </c>
    </row>
    <row r="20" spans="1:63" ht="18.75" hidden="1" customHeight="1">
      <c r="F20" s="88"/>
      <c r="H20" s="70"/>
      <c r="I20" s="61"/>
      <c r="J20" s="61"/>
      <c r="K20" s="84"/>
      <c r="L20" s="66"/>
      <c r="M20" s="67"/>
      <c r="N20" s="68"/>
      <c r="P20" s="90"/>
      <c r="Q20" s="96" t="s">
        <v>37</v>
      </c>
      <c r="R20" s="95" t="s">
        <v>36</v>
      </c>
      <c r="S20" s="92"/>
      <c r="T20" s="93"/>
      <c r="U20" s="94"/>
      <c r="V20" s="68"/>
      <c r="W20" s="69"/>
      <c r="X20" s="63"/>
      <c r="Y20" s="63"/>
      <c r="Z20" s="66"/>
      <c r="AA20" s="66"/>
      <c r="AB20" s="98" t="s">
        <v>8</v>
      </c>
      <c r="AC20" s="155">
        <v>2021</v>
      </c>
      <c r="AD20" s="155"/>
      <c r="AE20" s="71"/>
      <c r="AF20" s="156">
        <v>2021</v>
      </c>
      <c r="AG20" s="156"/>
      <c r="AH20" s="63"/>
      <c r="AI20" s="63"/>
      <c r="AJ20" s="63"/>
      <c r="AK20" s="109" t="s">
        <v>55</v>
      </c>
      <c r="AV20" s="91"/>
      <c r="AW20" s="36">
        <f t="shared" si="6"/>
        <v>44216</v>
      </c>
      <c r="AX20" s="37">
        <f t="shared" si="0"/>
        <v>20</v>
      </c>
      <c r="AY20" s="38" t="str">
        <f t="shared" si="1"/>
        <v>水</v>
      </c>
      <c r="AZ20" s="37"/>
      <c r="BA20" s="37" t="s">
        <v>5</v>
      </c>
      <c r="BB20" s="37">
        <f t="shared" si="9"/>
        <v>15</v>
      </c>
      <c r="BC20" s="39">
        <f t="shared" si="2"/>
        <v>15</v>
      </c>
      <c r="BE20" s="49">
        <f t="shared" si="7"/>
        <v>44247</v>
      </c>
      <c r="BF20" s="37">
        <f t="shared" si="3"/>
        <v>20</v>
      </c>
      <c r="BG20" s="38" t="str">
        <f t="shared" si="4"/>
        <v>土</v>
      </c>
      <c r="BH20" s="37"/>
      <c r="BI20" s="37" t="s">
        <v>5</v>
      </c>
      <c r="BJ20" s="37">
        <f t="shared" si="8"/>
        <v>19</v>
      </c>
      <c r="BK20" s="50">
        <f t="shared" si="5"/>
        <v>19</v>
      </c>
    </row>
    <row r="21" spans="1:63" ht="15" hidden="1" customHeight="1">
      <c r="H21" s="113"/>
      <c r="I21" s="113"/>
      <c r="J21" s="113"/>
      <c r="K21" s="158">
        <v>1</v>
      </c>
      <c r="L21" s="158"/>
      <c r="M21" s="159" t="str">
        <f>IF(K21=1,"2021年1月","")</f>
        <v>2021年1月</v>
      </c>
      <c r="N21" s="159"/>
      <c r="O21" s="159"/>
      <c r="P21" s="159"/>
      <c r="Q21" s="68">
        <f>AT4</f>
        <v>1</v>
      </c>
      <c r="R21" s="161" t="str">
        <f>IF(Q21=K21,M21,IF(Q21=K22,M22,IF(Q21=K23,M23,IF(Q21=K24,M24,IF(Q21=K25,M25,IF(Q21=K26,M26,M26))))))</f>
        <v>2021年1月</v>
      </c>
      <c r="S21" s="161"/>
      <c r="T21" s="161"/>
      <c r="U21" s="161"/>
      <c r="V21" s="89"/>
      <c r="W21" s="69"/>
      <c r="X21" s="63"/>
      <c r="Y21" s="63"/>
      <c r="Z21" s="63"/>
      <c r="AA21" s="63"/>
      <c r="AC21" s="113" t="s">
        <v>37</v>
      </c>
      <c r="AD21" s="113" t="s">
        <v>38</v>
      </c>
      <c r="AE21" s="102"/>
      <c r="AF21" s="63"/>
      <c r="AG21" s="63"/>
      <c r="AH21" s="63"/>
      <c r="AI21" s="63"/>
      <c r="AJ21" s="63"/>
      <c r="AV21" s="91"/>
      <c r="AW21" s="36">
        <f t="shared" si="6"/>
        <v>44217</v>
      </c>
      <c r="AX21" s="37">
        <f t="shared" si="0"/>
        <v>21</v>
      </c>
      <c r="AY21" s="38" t="str">
        <f t="shared" si="1"/>
        <v>木</v>
      </c>
      <c r="AZ21" s="37"/>
      <c r="BA21" s="37" t="s">
        <v>6</v>
      </c>
      <c r="BB21" s="37">
        <f t="shared" si="9"/>
        <v>16</v>
      </c>
      <c r="BC21" s="39">
        <f t="shared" si="2"/>
        <v>16</v>
      </c>
      <c r="BE21" s="49">
        <f t="shared" si="7"/>
        <v>44248</v>
      </c>
      <c r="BF21" s="37">
        <f t="shared" si="3"/>
        <v>21</v>
      </c>
      <c r="BG21" s="38" t="str">
        <f t="shared" si="4"/>
        <v>日</v>
      </c>
      <c r="BH21" s="37"/>
      <c r="BI21" s="37" t="s">
        <v>6</v>
      </c>
      <c r="BJ21" s="37">
        <f t="shared" si="8"/>
        <v>20</v>
      </c>
      <c r="BK21" s="50">
        <f t="shared" si="5"/>
        <v>20</v>
      </c>
    </row>
    <row r="22" spans="1:63" ht="15" hidden="1" customHeight="1">
      <c r="H22" s="113"/>
      <c r="I22" s="113"/>
      <c r="J22" s="113"/>
      <c r="K22" s="158">
        <v>2</v>
      </c>
      <c r="L22" s="158"/>
      <c r="M22" s="159" t="str">
        <f>IF(K22=2,"2021年2月","")</f>
        <v>2021年2月</v>
      </c>
      <c r="N22" s="159"/>
      <c r="O22" s="159"/>
      <c r="P22" s="159"/>
      <c r="Q22" s="89"/>
      <c r="R22" s="160" t="str">
        <f>IF(Q21=K27,M27,IF(Q21=K28,M28,IF(Q21=K29,M29,IF(Q21=K30,M30,IF(Q21=K31,M31,IF(Q21=K32,M32,M33))))))</f>
        <v>2022年1月</v>
      </c>
      <c r="S22" s="160"/>
      <c r="T22" s="160"/>
      <c r="U22" s="160"/>
      <c r="V22" s="72"/>
      <c r="W22" s="69"/>
      <c r="X22" s="63"/>
      <c r="Y22" s="63"/>
      <c r="Z22" s="63"/>
      <c r="AA22" s="63"/>
      <c r="AB22" s="99" t="s">
        <v>39</v>
      </c>
      <c r="AC22" s="101">
        <v>1</v>
      </c>
      <c r="AD22" s="101">
        <v>1</v>
      </c>
      <c r="AE22" s="63"/>
      <c r="AF22" s="68">
        <v>13</v>
      </c>
      <c r="AG22" s="68">
        <v>1</v>
      </c>
      <c r="AH22" s="63"/>
      <c r="AI22" s="103" t="s">
        <v>56</v>
      </c>
      <c r="AJ22" s="63"/>
      <c r="AV22" s="91"/>
      <c r="AW22" s="36">
        <f t="shared" si="6"/>
        <v>44218</v>
      </c>
      <c r="AX22" s="37">
        <f t="shared" si="0"/>
        <v>22</v>
      </c>
      <c r="AY22" s="38" t="str">
        <f t="shared" si="1"/>
        <v>金</v>
      </c>
      <c r="AZ22" s="37"/>
      <c r="BA22" s="37" t="s">
        <v>0</v>
      </c>
      <c r="BB22" s="37">
        <f t="shared" si="9"/>
        <v>17</v>
      </c>
      <c r="BC22" s="39">
        <f t="shared" si="2"/>
        <v>17</v>
      </c>
      <c r="BE22" s="49">
        <f t="shared" si="7"/>
        <v>44249</v>
      </c>
      <c r="BF22" s="37">
        <f t="shared" si="3"/>
        <v>22</v>
      </c>
      <c r="BG22" s="38" t="str">
        <f t="shared" si="4"/>
        <v>月</v>
      </c>
      <c r="BH22" s="37"/>
      <c r="BI22" s="37" t="s">
        <v>0</v>
      </c>
      <c r="BJ22" s="37">
        <f t="shared" si="8"/>
        <v>21</v>
      </c>
      <c r="BK22" s="50">
        <f t="shared" si="5"/>
        <v>21</v>
      </c>
    </row>
    <row r="23" spans="1:63" ht="15" hidden="1" customHeight="1">
      <c r="H23" s="70"/>
      <c r="I23" s="61"/>
      <c r="J23" s="61"/>
      <c r="K23" s="157">
        <v>3</v>
      </c>
      <c r="L23" s="158"/>
      <c r="M23" s="159" t="str">
        <f>IF(K23=3,"2021年3月","")</f>
        <v>2021年3月</v>
      </c>
      <c r="N23" s="159"/>
      <c r="O23" s="159"/>
      <c r="P23" s="159"/>
      <c r="Q23" s="63"/>
      <c r="R23" s="162" t="str">
        <f>IF(Q21&lt;=6,R21,R22)</f>
        <v>2021年1月</v>
      </c>
      <c r="S23" s="162"/>
      <c r="T23" s="162"/>
      <c r="U23" s="162"/>
      <c r="V23" s="72"/>
      <c r="W23" s="69"/>
      <c r="X23" s="63"/>
      <c r="Y23" s="63"/>
      <c r="Z23" s="63"/>
      <c r="AA23" s="63"/>
      <c r="AB23" s="100" t="s">
        <v>40</v>
      </c>
      <c r="AC23" s="101">
        <v>1</v>
      </c>
      <c r="AD23" s="101">
        <v>11</v>
      </c>
      <c r="AE23" s="63"/>
      <c r="AF23" s="68">
        <v>13</v>
      </c>
      <c r="AG23" s="68">
        <v>10</v>
      </c>
      <c r="AH23" s="63"/>
      <c r="AI23" s="103" t="s">
        <v>57</v>
      </c>
      <c r="AJ23" s="63"/>
      <c r="AV23" s="91"/>
      <c r="AW23" s="36">
        <f t="shared" si="6"/>
        <v>44219</v>
      </c>
      <c r="AX23" s="37">
        <f t="shared" si="0"/>
        <v>23</v>
      </c>
      <c r="AY23" s="38" t="str">
        <f t="shared" si="1"/>
        <v>土</v>
      </c>
      <c r="AZ23" s="37"/>
      <c r="BA23" s="37" t="s">
        <v>1</v>
      </c>
      <c r="BB23" s="37">
        <f t="shared" si="9"/>
        <v>18</v>
      </c>
      <c r="BC23" s="39">
        <f t="shared" si="2"/>
        <v>18</v>
      </c>
      <c r="BE23" s="49">
        <f t="shared" si="7"/>
        <v>44250</v>
      </c>
      <c r="BF23" s="37">
        <f t="shared" si="3"/>
        <v>23</v>
      </c>
      <c r="BG23" s="38" t="str">
        <f t="shared" si="4"/>
        <v>火</v>
      </c>
      <c r="BH23" s="37"/>
      <c r="BI23" s="37" t="s">
        <v>1</v>
      </c>
      <c r="BJ23" s="37">
        <f t="shared" si="8"/>
        <v>22</v>
      </c>
      <c r="BK23" s="50">
        <f t="shared" si="5"/>
        <v>22</v>
      </c>
    </row>
    <row r="24" spans="1:63" ht="13.5" hidden="1" customHeight="1">
      <c r="H24" s="70"/>
      <c r="I24" s="61"/>
      <c r="J24" s="61"/>
      <c r="K24" s="157">
        <v>4</v>
      </c>
      <c r="L24" s="158"/>
      <c r="M24" s="159" t="str">
        <f>IF(K24=4,"2021年4月","")</f>
        <v>2021年4月</v>
      </c>
      <c r="N24" s="159"/>
      <c r="O24" s="159"/>
      <c r="P24" s="159"/>
      <c r="Q24" s="76"/>
      <c r="R24" s="115"/>
      <c r="S24" s="115"/>
      <c r="T24" s="115"/>
      <c r="U24" s="115"/>
      <c r="V24" s="74"/>
      <c r="W24" s="75"/>
      <c r="X24" s="77"/>
      <c r="Y24" s="77"/>
      <c r="Z24" s="77"/>
      <c r="AA24" s="77"/>
      <c r="AB24" s="100" t="s">
        <v>41</v>
      </c>
      <c r="AC24" s="101">
        <v>2</v>
      </c>
      <c r="AD24" s="101">
        <v>11</v>
      </c>
      <c r="AE24" s="78"/>
      <c r="AF24" s="78"/>
      <c r="AG24" s="78"/>
      <c r="AH24" s="78"/>
      <c r="AI24" s="105" t="s">
        <v>58</v>
      </c>
      <c r="AJ24" s="79"/>
      <c r="AK24" s="21"/>
      <c r="AV24" s="91"/>
      <c r="AW24" s="36">
        <f t="shared" si="6"/>
        <v>44220</v>
      </c>
      <c r="AX24" s="37">
        <f t="shared" si="0"/>
        <v>24</v>
      </c>
      <c r="AY24" s="38" t="str">
        <f t="shared" si="1"/>
        <v>日</v>
      </c>
      <c r="AZ24" s="37"/>
      <c r="BA24" s="37" t="s">
        <v>2</v>
      </c>
      <c r="BB24" s="37">
        <f t="shared" si="9"/>
        <v>19</v>
      </c>
      <c r="BC24" s="39">
        <f t="shared" si="2"/>
        <v>19</v>
      </c>
      <c r="BE24" s="49">
        <f t="shared" si="7"/>
        <v>44251</v>
      </c>
      <c r="BF24" s="37">
        <f t="shared" si="3"/>
        <v>24</v>
      </c>
      <c r="BG24" s="38" t="str">
        <f t="shared" si="4"/>
        <v>水</v>
      </c>
      <c r="BH24" s="37"/>
      <c r="BI24" s="37" t="s">
        <v>2</v>
      </c>
      <c r="BJ24" s="37">
        <f t="shared" si="8"/>
        <v>23</v>
      </c>
      <c r="BK24" s="50">
        <f t="shared" si="5"/>
        <v>23</v>
      </c>
    </row>
    <row r="25" spans="1:63" ht="15" hidden="1" customHeight="1">
      <c r="A25" s="43"/>
      <c r="H25" s="70"/>
      <c r="I25" s="61"/>
      <c r="J25" s="61"/>
      <c r="K25" s="157">
        <v>5</v>
      </c>
      <c r="L25" s="158"/>
      <c r="M25" s="159" t="str">
        <f>IF(K25=5,"2021年5月","")</f>
        <v>2021年5月</v>
      </c>
      <c r="N25" s="159"/>
      <c r="O25" s="159"/>
      <c r="P25" s="159"/>
      <c r="Q25" s="97">
        <f>BE34</f>
        <v>2</v>
      </c>
      <c r="R25" s="160" t="str">
        <f t="shared" ref="R25" si="10">IF(Q25=K21,M21,IF(Q25=K22,M22,IF(Q25=K23,M23,IF(Q25=K24,M24,IF(Q25=K25,M25,IF(Q25=K26,M26,M26))))))</f>
        <v>2021年2月</v>
      </c>
      <c r="S25" s="160"/>
      <c r="T25" s="160"/>
      <c r="U25" s="160"/>
      <c r="V25" s="72"/>
      <c r="W25" s="69"/>
      <c r="X25" s="80"/>
      <c r="Y25" s="80"/>
      <c r="Z25" s="80"/>
      <c r="AA25" s="80"/>
      <c r="AB25" s="100" t="s">
        <v>42</v>
      </c>
      <c r="AC25" s="101">
        <v>2</v>
      </c>
      <c r="AD25" s="101">
        <v>23</v>
      </c>
      <c r="AE25" s="81"/>
      <c r="AF25" s="81"/>
      <c r="AG25" s="81"/>
      <c r="AH25" s="81"/>
      <c r="AI25" s="106" t="s">
        <v>59</v>
      </c>
      <c r="AJ25" s="79"/>
      <c r="AK25" s="21"/>
      <c r="AV25" s="91"/>
      <c r="AW25" s="36">
        <f t="shared" si="6"/>
        <v>44221</v>
      </c>
      <c r="AX25" s="37">
        <f t="shared" si="0"/>
        <v>25</v>
      </c>
      <c r="AY25" s="38" t="str">
        <f t="shared" si="1"/>
        <v>月</v>
      </c>
      <c r="AZ25" s="37"/>
      <c r="BA25" s="37" t="s">
        <v>3</v>
      </c>
      <c r="BB25" s="37">
        <f t="shared" si="9"/>
        <v>20</v>
      </c>
      <c r="BC25" s="39">
        <f t="shared" si="2"/>
        <v>20</v>
      </c>
      <c r="BE25" s="49">
        <f t="shared" si="7"/>
        <v>44252</v>
      </c>
      <c r="BF25" s="37">
        <f t="shared" si="3"/>
        <v>25</v>
      </c>
      <c r="BG25" s="38" t="str">
        <f t="shared" si="4"/>
        <v>木</v>
      </c>
      <c r="BH25" s="37"/>
      <c r="BI25" s="37" t="s">
        <v>3</v>
      </c>
      <c r="BJ25" s="37">
        <f t="shared" si="8"/>
        <v>24</v>
      </c>
      <c r="BK25" s="50">
        <f t="shared" si="5"/>
        <v>24</v>
      </c>
    </row>
    <row r="26" spans="1:63" ht="13.5" hidden="1" customHeight="1">
      <c r="H26" s="70"/>
      <c r="I26" s="61"/>
      <c r="J26" s="61"/>
      <c r="K26" s="157">
        <v>6</v>
      </c>
      <c r="L26" s="158"/>
      <c r="M26" s="159" t="str">
        <f>IF(K26=6,"2021年6月","")</f>
        <v>2021年6月</v>
      </c>
      <c r="N26" s="159"/>
      <c r="O26" s="159"/>
      <c r="P26" s="159"/>
      <c r="Q26" s="63"/>
      <c r="R26" s="160" t="str">
        <f>IF(Q25=K27,M27,IF(Q25=K28,M28,IF(Q25=K29,M29,IF(Q25=K30,M30,IF(Q25=K31,M31,IF(Q25=K32,M32,M33))))))</f>
        <v>2022年1月</v>
      </c>
      <c r="S26" s="160"/>
      <c r="T26" s="160"/>
      <c r="U26" s="160"/>
      <c r="V26" s="72"/>
      <c r="W26" s="69"/>
      <c r="X26" s="63"/>
      <c r="Y26" s="63"/>
      <c r="Z26" s="63"/>
      <c r="AA26" s="63"/>
      <c r="AB26" s="100" t="s">
        <v>43</v>
      </c>
      <c r="AC26" s="101">
        <v>3</v>
      </c>
      <c r="AD26" s="101">
        <v>20</v>
      </c>
      <c r="AE26" s="63"/>
      <c r="AF26" s="63"/>
      <c r="AG26" s="63"/>
      <c r="AH26" s="63"/>
      <c r="AI26" s="103" t="s">
        <v>60</v>
      </c>
      <c r="AJ26" s="63"/>
      <c r="AV26" s="91"/>
      <c r="AW26" s="36">
        <f t="shared" si="6"/>
        <v>44222</v>
      </c>
      <c r="AX26" s="37">
        <f t="shared" si="0"/>
        <v>26</v>
      </c>
      <c r="AY26" s="38" t="str">
        <f t="shared" si="1"/>
        <v>火</v>
      </c>
      <c r="AZ26" s="37"/>
      <c r="BA26" s="37" t="s">
        <v>4</v>
      </c>
      <c r="BB26" s="37">
        <f t="shared" si="9"/>
        <v>21</v>
      </c>
      <c r="BC26" s="39">
        <f t="shared" si="2"/>
        <v>21</v>
      </c>
      <c r="BE26" s="49">
        <f t="shared" si="7"/>
        <v>44253</v>
      </c>
      <c r="BF26" s="37">
        <f t="shared" si="3"/>
        <v>26</v>
      </c>
      <c r="BG26" s="38" t="str">
        <f t="shared" si="4"/>
        <v>金</v>
      </c>
      <c r="BH26" s="37"/>
      <c r="BI26" s="37" t="s">
        <v>4</v>
      </c>
      <c r="BJ26" s="37">
        <f t="shared" si="8"/>
        <v>25</v>
      </c>
      <c r="BK26" s="50">
        <f t="shared" si="5"/>
        <v>25</v>
      </c>
    </row>
    <row r="27" spans="1:63" ht="15" hidden="1" customHeight="1">
      <c r="H27" s="70"/>
      <c r="I27" s="61"/>
      <c r="J27" s="61"/>
      <c r="K27" s="157">
        <v>7</v>
      </c>
      <c r="L27" s="158"/>
      <c r="M27" s="159" t="str">
        <f>IF(K27=7,"2021年7月","")</f>
        <v>2021年7月</v>
      </c>
      <c r="N27" s="159"/>
      <c r="O27" s="159"/>
      <c r="P27" s="159"/>
      <c r="Q27" s="63"/>
      <c r="R27" s="162" t="str">
        <f>IF(Q25&lt;=6,R25,R26)</f>
        <v>2021年2月</v>
      </c>
      <c r="S27" s="162"/>
      <c r="T27" s="162"/>
      <c r="U27" s="162"/>
      <c r="V27" s="72"/>
      <c r="W27" s="69"/>
      <c r="X27" s="63"/>
      <c r="Y27" s="63"/>
      <c r="Z27" s="63"/>
      <c r="AA27" s="63"/>
      <c r="AB27" s="100" t="s">
        <v>44</v>
      </c>
      <c r="AC27" s="101">
        <v>4</v>
      </c>
      <c r="AD27" s="101">
        <v>29</v>
      </c>
      <c r="AE27" s="63"/>
      <c r="AF27" s="63"/>
      <c r="AG27" s="63"/>
      <c r="AH27" s="63"/>
      <c r="AI27" s="103" t="s">
        <v>61</v>
      </c>
      <c r="AJ27" s="63"/>
      <c r="AV27" s="91"/>
      <c r="AW27" s="36">
        <f t="shared" si="6"/>
        <v>44223</v>
      </c>
      <c r="AX27" s="37">
        <f t="shared" si="0"/>
        <v>27</v>
      </c>
      <c r="AY27" s="38" t="str">
        <f t="shared" si="1"/>
        <v>水</v>
      </c>
      <c r="AZ27" s="37"/>
      <c r="BA27" s="37" t="s">
        <v>5</v>
      </c>
      <c r="BB27" s="37">
        <f t="shared" si="9"/>
        <v>22</v>
      </c>
      <c r="BC27" s="39">
        <f t="shared" si="2"/>
        <v>22</v>
      </c>
      <c r="BE27" s="49">
        <f t="shared" si="7"/>
        <v>44254</v>
      </c>
      <c r="BF27" s="37">
        <f t="shared" si="3"/>
        <v>27</v>
      </c>
      <c r="BG27" s="38" t="str">
        <f t="shared" si="4"/>
        <v>土</v>
      </c>
      <c r="BH27" s="37"/>
      <c r="BI27" s="37" t="s">
        <v>5</v>
      </c>
      <c r="BJ27" s="37">
        <f t="shared" si="8"/>
        <v>26</v>
      </c>
      <c r="BK27" s="50">
        <f t="shared" si="5"/>
        <v>26</v>
      </c>
    </row>
    <row r="28" spans="1:63" ht="14.25" hidden="1">
      <c r="H28" s="82"/>
      <c r="I28" s="61"/>
      <c r="J28" s="61"/>
      <c r="K28" s="157">
        <v>8</v>
      </c>
      <c r="L28" s="158"/>
      <c r="M28" s="159" t="str">
        <f>IF(K28=8,"2021年8月","")</f>
        <v>2021年8月</v>
      </c>
      <c r="N28" s="159"/>
      <c r="O28" s="159"/>
      <c r="P28" s="159"/>
      <c r="Q28" s="63"/>
      <c r="R28" s="112"/>
      <c r="S28" s="28"/>
      <c r="T28" s="67"/>
      <c r="U28" s="68"/>
      <c r="V28" s="72"/>
      <c r="W28" s="69"/>
      <c r="X28" s="63"/>
      <c r="Y28" s="63"/>
      <c r="Z28" s="63"/>
      <c r="AA28" s="63"/>
      <c r="AB28" s="100" t="s">
        <v>45</v>
      </c>
      <c r="AC28" s="101">
        <v>5</v>
      </c>
      <c r="AD28" s="101">
        <v>3</v>
      </c>
      <c r="AE28" s="63"/>
      <c r="AF28" s="63"/>
      <c r="AG28" s="63"/>
      <c r="AH28" s="63"/>
      <c r="AI28" s="103" t="s">
        <v>62</v>
      </c>
      <c r="AJ28" s="63"/>
      <c r="AV28" s="91"/>
      <c r="AW28" s="36">
        <f t="shared" si="6"/>
        <v>44224</v>
      </c>
      <c r="AX28" s="37">
        <f t="shared" si="0"/>
        <v>28</v>
      </c>
      <c r="AY28" s="38" t="str">
        <f t="shared" si="1"/>
        <v>木</v>
      </c>
      <c r="AZ28" s="37"/>
      <c r="BA28" s="37" t="s">
        <v>6</v>
      </c>
      <c r="BB28" s="37">
        <f t="shared" si="9"/>
        <v>23</v>
      </c>
      <c r="BC28" s="39">
        <f t="shared" si="2"/>
        <v>23</v>
      </c>
      <c r="BE28" s="49">
        <f t="shared" si="7"/>
        <v>44255</v>
      </c>
      <c r="BF28" s="37">
        <f t="shared" si="3"/>
        <v>28</v>
      </c>
      <c r="BG28" s="38" t="str">
        <f t="shared" si="4"/>
        <v>日</v>
      </c>
      <c r="BH28" s="37"/>
      <c r="BI28" s="37" t="s">
        <v>6</v>
      </c>
      <c r="BJ28" s="37">
        <f t="shared" si="8"/>
        <v>27</v>
      </c>
      <c r="BK28" s="50">
        <f t="shared" si="5"/>
        <v>27</v>
      </c>
    </row>
    <row r="29" spans="1:63" ht="13.5" hidden="1" customHeight="1">
      <c r="H29" s="70"/>
      <c r="I29" s="61"/>
      <c r="J29" s="61"/>
      <c r="K29" s="157">
        <v>9</v>
      </c>
      <c r="L29" s="158"/>
      <c r="M29" s="159" t="str">
        <f>IF(K29=9,"2021年9月","")</f>
        <v>2021年9月</v>
      </c>
      <c r="N29" s="159"/>
      <c r="O29" s="159"/>
      <c r="P29" s="159"/>
      <c r="Q29" s="83"/>
      <c r="R29" s="112"/>
      <c r="S29" s="28"/>
      <c r="T29" s="67"/>
      <c r="U29" s="68"/>
      <c r="V29" s="72"/>
      <c r="W29" s="69"/>
      <c r="X29" s="83"/>
      <c r="Y29" s="83"/>
      <c r="Z29" s="83"/>
      <c r="AA29" s="83"/>
      <c r="AB29" s="100" t="s">
        <v>46</v>
      </c>
      <c r="AC29" s="101">
        <v>5</v>
      </c>
      <c r="AD29" s="101">
        <v>4</v>
      </c>
      <c r="AE29" s="83"/>
      <c r="AF29" s="83"/>
      <c r="AG29" s="83"/>
      <c r="AH29" s="83"/>
      <c r="AI29" s="104" t="s">
        <v>63</v>
      </c>
      <c r="AJ29" s="83"/>
      <c r="AK29" s="57"/>
      <c r="AL29" s="57"/>
      <c r="AV29" s="91"/>
      <c r="AW29" s="36">
        <f t="shared" si="6"/>
        <v>44225</v>
      </c>
      <c r="AX29" s="37">
        <f t="shared" si="0"/>
        <v>29</v>
      </c>
      <c r="AY29" s="38" t="str">
        <f t="shared" si="1"/>
        <v>金</v>
      </c>
      <c r="AZ29" s="37"/>
      <c r="BA29" s="37" t="s">
        <v>0</v>
      </c>
      <c r="BB29" s="37">
        <f t="shared" si="9"/>
        <v>24</v>
      </c>
      <c r="BC29" s="39">
        <f t="shared" si="2"/>
        <v>24</v>
      </c>
      <c r="BE29" s="49">
        <f t="shared" si="7"/>
        <v>44256</v>
      </c>
      <c r="BF29" s="37">
        <f t="shared" si="3"/>
        <v>1</v>
      </c>
      <c r="BG29" s="38" t="str">
        <f t="shared" si="4"/>
        <v>月</v>
      </c>
      <c r="BH29" s="37"/>
      <c r="BI29" s="37" t="s">
        <v>0</v>
      </c>
      <c r="BJ29" s="37">
        <f t="shared" si="8"/>
        <v>28</v>
      </c>
      <c r="BK29" s="50">
        <f t="shared" si="5"/>
        <v>28</v>
      </c>
    </row>
    <row r="30" spans="1:63" ht="13.5" hidden="1" customHeight="1">
      <c r="H30" s="70"/>
      <c r="I30" s="61"/>
      <c r="J30" s="61"/>
      <c r="K30" s="157">
        <v>10</v>
      </c>
      <c r="L30" s="158"/>
      <c r="M30" s="159" t="str">
        <f>IF(K30=10,"2021年10月","")</f>
        <v>2021年10月</v>
      </c>
      <c r="N30" s="159"/>
      <c r="O30" s="159"/>
      <c r="P30" s="159"/>
      <c r="Q30" s="83"/>
      <c r="R30" s="73"/>
      <c r="S30" s="28"/>
      <c r="T30" s="67"/>
      <c r="U30" s="67"/>
      <c r="V30" s="74"/>
      <c r="W30" s="69"/>
      <c r="X30" s="83"/>
      <c r="Y30" s="83"/>
      <c r="Z30" s="83"/>
      <c r="AA30" s="83"/>
      <c r="AB30" s="100" t="s">
        <v>47</v>
      </c>
      <c r="AC30" s="101">
        <v>5</v>
      </c>
      <c r="AD30" s="101">
        <v>5</v>
      </c>
      <c r="AE30" s="83"/>
      <c r="AF30" s="83"/>
      <c r="AG30" s="83"/>
      <c r="AH30" s="83"/>
      <c r="AI30" s="104" t="s">
        <v>64</v>
      </c>
      <c r="AJ30" s="83"/>
      <c r="AK30" s="57"/>
      <c r="AL30" s="57"/>
      <c r="AV30" s="91"/>
      <c r="AW30" s="36">
        <f t="shared" si="6"/>
        <v>44226</v>
      </c>
      <c r="AX30" s="37">
        <f t="shared" si="0"/>
        <v>30</v>
      </c>
      <c r="AY30" s="38" t="str">
        <f t="shared" si="1"/>
        <v>土</v>
      </c>
      <c r="AZ30" s="37"/>
      <c r="BA30" s="37" t="s">
        <v>1</v>
      </c>
      <c r="BB30" s="37">
        <f t="shared" si="9"/>
        <v>25</v>
      </c>
      <c r="BC30" s="39">
        <f t="shared" si="2"/>
        <v>25</v>
      </c>
      <c r="BE30" s="49">
        <f t="shared" si="7"/>
        <v>44257</v>
      </c>
      <c r="BF30" s="37">
        <f t="shared" si="3"/>
        <v>2</v>
      </c>
      <c r="BG30" s="38" t="str">
        <f t="shared" si="4"/>
        <v>火</v>
      </c>
      <c r="BH30" s="37"/>
      <c r="BI30" s="37" t="s">
        <v>1</v>
      </c>
      <c r="BJ30" s="37">
        <f t="shared" si="8"/>
        <v>29</v>
      </c>
      <c r="BK30" s="50" t="str">
        <f t="shared" si="5"/>
        <v/>
      </c>
    </row>
    <row r="31" spans="1:63" ht="13.5" hidden="1" customHeight="1">
      <c r="H31" s="70"/>
      <c r="I31" s="61"/>
      <c r="J31" s="61"/>
      <c r="K31" s="157">
        <v>11</v>
      </c>
      <c r="L31" s="158"/>
      <c r="M31" s="159" t="str">
        <f>IF(K31=11,"2021年11月","")</f>
        <v>2021年11月</v>
      </c>
      <c r="N31" s="159"/>
      <c r="O31" s="159"/>
      <c r="P31" s="159"/>
      <c r="Q31" s="63"/>
      <c r="R31" s="112"/>
      <c r="S31" s="28"/>
      <c r="T31" s="67"/>
      <c r="U31" s="68"/>
      <c r="V31" s="72"/>
      <c r="W31" s="69"/>
      <c r="X31" s="63"/>
      <c r="Y31" s="63"/>
      <c r="Z31" s="63"/>
      <c r="AA31" s="63"/>
      <c r="AB31" s="100" t="s">
        <v>48</v>
      </c>
      <c r="AC31" s="101">
        <v>7</v>
      </c>
      <c r="AD31" s="101">
        <v>19</v>
      </c>
      <c r="AE31" s="63"/>
      <c r="AF31" s="63"/>
      <c r="AG31" s="63"/>
      <c r="AH31" s="63"/>
      <c r="AI31" s="103" t="s">
        <v>65</v>
      </c>
      <c r="AJ31" s="63"/>
      <c r="AV31" s="91"/>
      <c r="AW31" s="36">
        <f t="shared" si="6"/>
        <v>44227</v>
      </c>
      <c r="AX31" s="37">
        <f t="shared" si="0"/>
        <v>31</v>
      </c>
      <c r="AY31" s="38" t="str">
        <f t="shared" si="1"/>
        <v>日</v>
      </c>
      <c r="AZ31" s="37"/>
      <c r="BA31" s="37" t="s">
        <v>2</v>
      </c>
      <c r="BB31" s="37">
        <f t="shared" si="9"/>
        <v>26</v>
      </c>
      <c r="BC31" s="39">
        <f t="shared" si="2"/>
        <v>26</v>
      </c>
      <c r="BE31" s="49">
        <f t="shared" si="7"/>
        <v>44258</v>
      </c>
      <c r="BF31" s="37">
        <f t="shared" si="3"/>
        <v>3</v>
      </c>
      <c r="BG31" s="38" t="str">
        <f t="shared" si="4"/>
        <v>水</v>
      </c>
      <c r="BH31" s="37"/>
      <c r="BI31" s="37" t="s">
        <v>2</v>
      </c>
      <c r="BJ31" s="37">
        <f t="shared" si="8"/>
        <v>30</v>
      </c>
      <c r="BK31" s="50" t="str">
        <f t="shared" si="5"/>
        <v/>
      </c>
    </row>
    <row r="32" spans="1:63" ht="13.5" hidden="1" customHeight="1">
      <c r="H32" s="65"/>
      <c r="I32" s="65"/>
      <c r="J32" s="65"/>
      <c r="K32" s="157">
        <v>12</v>
      </c>
      <c r="L32" s="158"/>
      <c r="M32" s="159" t="str">
        <f>IF(K32=12,"2021年12月","")</f>
        <v>2021年12月</v>
      </c>
      <c r="N32" s="159"/>
      <c r="O32" s="159"/>
      <c r="P32" s="159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100" t="s">
        <v>49</v>
      </c>
      <c r="AC32" s="101">
        <v>8</v>
      </c>
      <c r="AD32" s="101">
        <v>11</v>
      </c>
      <c r="AE32" s="65"/>
      <c r="AF32" s="65"/>
      <c r="AG32" s="65"/>
      <c r="AH32" s="65"/>
      <c r="AI32" s="107" t="s">
        <v>66</v>
      </c>
      <c r="AJ32" s="65"/>
      <c r="AK32" s="24"/>
      <c r="AL32" s="24"/>
      <c r="AM32" s="24"/>
      <c r="AN32" s="24"/>
      <c r="AO32" s="24"/>
      <c r="AV32" s="21"/>
      <c r="AW32" s="40"/>
      <c r="AX32" s="37">
        <f>LARGE(AX1:AX31,1)</f>
        <v>31</v>
      </c>
      <c r="AY32" s="37"/>
      <c r="AZ32" s="37"/>
      <c r="BA32" s="37" t="s">
        <v>3</v>
      </c>
      <c r="BB32" s="37">
        <f t="shared" si="9"/>
        <v>27</v>
      </c>
      <c r="BC32" s="39">
        <f t="shared" si="2"/>
        <v>27</v>
      </c>
      <c r="BE32" s="49"/>
      <c r="BF32" s="37">
        <f>IF(BF1="",0,LARGE(BF1:BF31,1))</f>
        <v>28</v>
      </c>
      <c r="BG32" s="37"/>
      <c r="BH32" s="37"/>
      <c r="BI32" s="37" t="s">
        <v>3</v>
      </c>
      <c r="BJ32" s="37">
        <f t="shared" si="8"/>
        <v>31</v>
      </c>
      <c r="BK32" s="50" t="str">
        <f t="shared" si="5"/>
        <v/>
      </c>
    </row>
    <row r="33" spans="2:63" ht="13.5" hidden="1" customHeight="1">
      <c r="H33" s="65"/>
      <c r="I33" s="65"/>
      <c r="J33" s="65"/>
      <c r="K33" s="157">
        <v>13</v>
      </c>
      <c r="L33" s="158"/>
      <c r="M33" s="159" t="str">
        <f>IF(K33=13,"2022年1月","")</f>
        <v>2022年1月</v>
      </c>
      <c r="N33" s="159"/>
      <c r="O33" s="159"/>
      <c r="P33" s="159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100" t="s">
        <v>50</v>
      </c>
      <c r="AC33" s="101">
        <v>9</v>
      </c>
      <c r="AD33" s="101">
        <v>20</v>
      </c>
      <c r="AE33" s="65"/>
      <c r="AF33" s="65"/>
      <c r="AG33" s="65"/>
      <c r="AH33" s="65"/>
      <c r="AI33" s="107" t="s">
        <v>67</v>
      </c>
      <c r="AJ33" s="65"/>
      <c r="AK33" s="24"/>
      <c r="AL33" s="24"/>
      <c r="AM33" s="24"/>
      <c r="AN33" s="24"/>
      <c r="AO33" s="24"/>
      <c r="AV33" s="21"/>
      <c r="AW33" s="40"/>
      <c r="AX33" s="37"/>
      <c r="AY33" s="37"/>
      <c r="AZ33" s="37"/>
      <c r="BA33" s="37" t="s">
        <v>4</v>
      </c>
      <c r="BB33" s="37">
        <f t="shared" si="9"/>
        <v>28</v>
      </c>
      <c r="BC33" s="39">
        <f t="shared" si="2"/>
        <v>28</v>
      </c>
      <c r="BE33" s="116" t="s">
        <v>32</v>
      </c>
      <c r="BF33" s="37"/>
      <c r="BG33" s="37"/>
      <c r="BH33" s="37"/>
      <c r="BI33" s="37" t="s">
        <v>4</v>
      </c>
      <c r="BJ33" s="37">
        <f t="shared" si="8"/>
        <v>32</v>
      </c>
      <c r="BK33" s="50" t="str">
        <f t="shared" si="5"/>
        <v/>
      </c>
    </row>
    <row r="34" spans="2:63" ht="13.5" hidden="1" customHeight="1">
      <c r="B34" s="64"/>
      <c r="C34" s="65"/>
      <c r="D34" s="63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100" t="s">
        <v>51</v>
      </c>
      <c r="AC34" s="101">
        <v>9</v>
      </c>
      <c r="AD34" s="101">
        <v>23</v>
      </c>
      <c r="AE34" s="65"/>
      <c r="AF34" s="65"/>
      <c r="AG34" s="65"/>
      <c r="AH34" s="65"/>
      <c r="AI34" s="107" t="s">
        <v>68</v>
      </c>
      <c r="AJ34" s="65"/>
      <c r="AK34" s="24"/>
      <c r="AL34" s="24"/>
      <c r="AM34" s="24"/>
      <c r="AN34" s="24"/>
      <c r="AO34" s="24"/>
      <c r="AV34" s="21"/>
      <c r="AW34" s="40"/>
      <c r="AX34" s="37"/>
      <c r="AY34" s="37"/>
      <c r="AZ34" s="37"/>
      <c r="BA34" s="37" t="s">
        <v>5</v>
      </c>
      <c r="BB34" s="37">
        <f t="shared" si="9"/>
        <v>29</v>
      </c>
      <c r="BC34" s="39">
        <f t="shared" si="2"/>
        <v>29</v>
      </c>
      <c r="BE34" s="117">
        <f>AT4+1</f>
        <v>2</v>
      </c>
      <c r="BF34" s="37"/>
      <c r="BG34" s="37"/>
      <c r="BH34" s="37"/>
      <c r="BI34" s="37" t="s">
        <v>5</v>
      </c>
      <c r="BJ34" s="37">
        <f t="shared" si="8"/>
        <v>33</v>
      </c>
      <c r="BK34" s="50" t="str">
        <f t="shared" si="5"/>
        <v/>
      </c>
    </row>
    <row r="35" spans="2:63" ht="14.25" hidden="1" customHeight="1">
      <c r="B35" s="64"/>
      <c r="C35" s="65"/>
      <c r="D35" s="63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100" t="s">
        <v>52</v>
      </c>
      <c r="AC35" s="101">
        <v>10</v>
      </c>
      <c r="AD35" s="101">
        <v>11</v>
      </c>
      <c r="AE35" s="65"/>
      <c r="AF35" s="65"/>
      <c r="AG35" s="65"/>
      <c r="AH35" s="65"/>
      <c r="AI35" s="107" t="s">
        <v>69</v>
      </c>
      <c r="AJ35" s="65"/>
      <c r="AK35" s="24"/>
      <c r="AL35" s="24"/>
      <c r="AM35" s="24"/>
      <c r="AN35" s="24"/>
      <c r="AO35" s="24"/>
      <c r="AV35" s="21"/>
      <c r="AW35" s="40"/>
      <c r="AX35" s="37"/>
      <c r="AY35" s="37"/>
      <c r="AZ35" s="37"/>
      <c r="BA35" s="37" t="s">
        <v>6</v>
      </c>
      <c r="BB35" s="37">
        <f t="shared" si="9"/>
        <v>30</v>
      </c>
      <c r="BC35" s="39">
        <f t="shared" si="2"/>
        <v>30</v>
      </c>
      <c r="BE35" s="51"/>
      <c r="BF35" s="37"/>
      <c r="BG35" s="37"/>
      <c r="BH35" s="37"/>
      <c r="BI35" s="37" t="s">
        <v>6</v>
      </c>
      <c r="BJ35" s="37">
        <f t="shared" si="8"/>
        <v>34</v>
      </c>
      <c r="BK35" s="50" t="str">
        <f t="shared" si="5"/>
        <v/>
      </c>
    </row>
    <row r="36" spans="2:63" ht="14.25" hidden="1" customHeight="1"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100" t="s">
        <v>53</v>
      </c>
      <c r="AC36" s="101">
        <v>11</v>
      </c>
      <c r="AD36" s="101">
        <v>3</v>
      </c>
      <c r="AE36" s="24"/>
      <c r="AF36" s="24"/>
      <c r="AG36" s="24"/>
      <c r="AH36" s="24"/>
      <c r="AI36" s="108" t="s">
        <v>70</v>
      </c>
      <c r="AJ36" s="24"/>
      <c r="AK36" s="24"/>
      <c r="AL36" s="24"/>
      <c r="AM36" s="24"/>
      <c r="AN36" s="24"/>
      <c r="AO36" s="24"/>
      <c r="AW36" s="40"/>
      <c r="AX36" s="37"/>
      <c r="AY36" s="37"/>
      <c r="AZ36" s="37"/>
      <c r="BA36" s="37" t="s">
        <v>0</v>
      </c>
      <c r="BB36" s="37">
        <f t="shared" si="9"/>
        <v>31</v>
      </c>
      <c r="BC36" s="39">
        <f t="shared" si="2"/>
        <v>31</v>
      </c>
      <c r="BE36" s="51"/>
      <c r="BF36" s="37"/>
      <c r="BG36" s="37"/>
      <c r="BH36" s="37"/>
      <c r="BI36" s="37" t="s">
        <v>0</v>
      </c>
      <c r="BJ36" s="37">
        <f t="shared" si="8"/>
        <v>35</v>
      </c>
      <c r="BK36" s="50" t="str">
        <f t="shared" si="5"/>
        <v/>
      </c>
    </row>
    <row r="37" spans="2:63" ht="14.25" hidden="1" customHeight="1"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100" t="s">
        <v>54</v>
      </c>
      <c r="AC37" s="101">
        <v>11</v>
      </c>
      <c r="AD37" s="101">
        <v>23</v>
      </c>
      <c r="AE37" s="24"/>
      <c r="AF37" s="24"/>
      <c r="AG37" s="24"/>
      <c r="AH37" s="24"/>
      <c r="AI37" s="108" t="s">
        <v>71</v>
      </c>
      <c r="AJ37" s="24"/>
      <c r="AK37" s="24"/>
      <c r="AL37" s="24"/>
      <c r="AM37" s="24"/>
      <c r="AN37" s="24"/>
      <c r="AO37" s="24"/>
      <c r="AW37" s="40"/>
      <c r="AX37" s="37"/>
      <c r="AY37" s="37"/>
      <c r="AZ37" s="37"/>
      <c r="BA37" s="37" t="s">
        <v>1</v>
      </c>
      <c r="BB37" s="37">
        <f t="shared" si="9"/>
        <v>32</v>
      </c>
      <c r="BC37" s="39" t="str">
        <f t="shared" si="2"/>
        <v/>
      </c>
      <c r="BE37" s="51"/>
      <c r="BF37" s="37"/>
      <c r="BG37" s="37"/>
      <c r="BH37" s="37"/>
      <c r="BI37" s="37" t="s">
        <v>1</v>
      </c>
      <c r="BJ37" s="37">
        <f t="shared" si="8"/>
        <v>36</v>
      </c>
      <c r="BK37" s="50" t="str">
        <f t="shared" si="5"/>
        <v/>
      </c>
    </row>
    <row r="38" spans="2:63" ht="14.25" customHeight="1">
      <c r="N38" s="138" t="s">
        <v>76</v>
      </c>
      <c r="O38" s="138"/>
      <c r="P38" s="138"/>
      <c r="Q38" s="138"/>
      <c r="R38" s="138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R38" s="2"/>
      <c r="AS38" s="12" t="s">
        <v>13</v>
      </c>
      <c r="AT38" s="5"/>
      <c r="AU38" s="5"/>
      <c r="AV38" s="2"/>
      <c r="AW38" s="40"/>
      <c r="AX38" s="37"/>
      <c r="AY38" s="37"/>
      <c r="AZ38" s="37"/>
      <c r="BA38" s="37" t="s">
        <v>2</v>
      </c>
      <c r="BB38" s="37">
        <f t="shared" si="9"/>
        <v>33</v>
      </c>
      <c r="BC38" s="39" t="str">
        <f t="shared" si="2"/>
        <v/>
      </c>
      <c r="BE38" s="51"/>
      <c r="BF38" s="37"/>
      <c r="BG38" s="37"/>
      <c r="BH38" s="37"/>
      <c r="BI38" s="37" t="s">
        <v>2</v>
      </c>
      <c r="BJ38" s="37">
        <f t="shared" si="8"/>
        <v>37</v>
      </c>
      <c r="BK38" s="50" t="str">
        <f t="shared" si="5"/>
        <v/>
      </c>
    </row>
    <row r="39" spans="2:63" ht="14.25" customHeight="1"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R39" s="2"/>
      <c r="AS39" s="12" t="s">
        <v>14</v>
      </c>
      <c r="AT39" s="5"/>
      <c r="AU39" s="5"/>
      <c r="AV39" s="2"/>
      <c r="AW39" s="40"/>
      <c r="AX39" s="37"/>
      <c r="AY39" s="37"/>
      <c r="AZ39" s="37"/>
      <c r="BA39" s="37" t="s">
        <v>3</v>
      </c>
      <c r="BB39" s="37">
        <f t="shared" si="9"/>
        <v>34</v>
      </c>
      <c r="BC39" s="39" t="str">
        <f t="shared" si="2"/>
        <v/>
      </c>
      <c r="BE39" s="51"/>
      <c r="BF39" s="37"/>
      <c r="BG39" s="37"/>
      <c r="BH39" s="37"/>
      <c r="BI39" s="37" t="s">
        <v>3</v>
      </c>
      <c r="BJ39" s="37">
        <f t="shared" si="8"/>
        <v>38</v>
      </c>
      <c r="BK39" s="50" t="str">
        <f t="shared" si="5"/>
        <v/>
      </c>
    </row>
    <row r="40" spans="2:63" ht="14.25" customHeight="1">
      <c r="E40" s="143" t="s">
        <v>92</v>
      </c>
      <c r="F40" s="143"/>
      <c r="G40" s="143"/>
      <c r="H40" s="143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R40" s="2"/>
      <c r="AS40" s="9" t="s">
        <v>89</v>
      </c>
      <c r="AT40" s="5"/>
      <c r="AU40" s="5"/>
      <c r="AV40" s="2"/>
      <c r="AW40" s="40"/>
      <c r="AX40" s="37"/>
      <c r="AY40" s="37"/>
      <c r="AZ40" s="37"/>
      <c r="BA40" s="37" t="s">
        <v>4</v>
      </c>
      <c r="BB40" s="37">
        <f t="shared" si="9"/>
        <v>35</v>
      </c>
      <c r="BC40" s="39" t="str">
        <f t="shared" si="2"/>
        <v/>
      </c>
      <c r="BE40" s="51"/>
      <c r="BF40" s="37"/>
      <c r="BG40" s="37"/>
      <c r="BH40" s="37"/>
      <c r="BI40" s="37" t="s">
        <v>4</v>
      </c>
      <c r="BJ40" s="37">
        <f t="shared" si="8"/>
        <v>39</v>
      </c>
      <c r="BK40" s="50" t="str">
        <f t="shared" si="5"/>
        <v/>
      </c>
    </row>
    <row r="41" spans="2:63" ht="14.25" customHeight="1">
      <c r="E41" s="144" t="s">
        <v>95</v>
      </c>
      <c r="F41" s="144"/>
      <c r="G41" s="144"/>
      <c r="H41" s="144"/>
      <c r="I41" s="144"/>
      <c r="J41" s="144"/>
      <c r="K41" s="144"/>
      <c r="L41" s="144"/>
      <c r="M41" s="144"/>
      <c r="N41" s="144"/>
      <c r="O41" s="145"/>
      <c r="P41" s="145"/>
      <c r="Q41" s="145"/>
      <c r="R41" s="145"/>
      <c r="S41" s="145"/>
      <c r="T41" s="145"/>
      <c r="U41" s="145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24"/>
      <c r="AK41" s="24"/>
      <c r="AL41" s="24"/>
      <c r="AM41" s="24"/>
      <c r="AN41" s="24"/>
      <c r="AO41" s="24"/>
      <c r="AR41" s="2"/>
      <c r="AS41" s="9" t="s">
        <v>91</v>
      </c>
      <c r="AT41" s="5"/>
      <c r="AU41" s="5"/>
      <c r="AV41" s="2"/>
      <c r="AW41" s="40"/>
      <c r="AX41" s="37"/>
      <c r="AY41" s="37"/>
      <c r="AZ41" s="37"/>
      <c r="BA41" s="37" t="s">
        <v>5</v>
      </c>
      <c r="BB41" s="37">
        <f t="shared" si="9"/>
        <v>36</v>
      </c>
      <c r="BC41" s="39" t="str">
        <f t="shared" si="2"/>
        <v/>
      </c>
      <c r="BE41" s="51"/>
      <c r="BF41" s="37"/>
      <c r="BG41" s="37"/>
      <c r="BH41" s="37"/>
      <c r="BI41" s="37" t="s">
        <v>5</v>
      </c>
      <c r="BJ41" s="37">
        <f t="shared" si="8"/>
        <v>40</v>
      </c>
      <c r="BK41" s="50" t="str">
        <f t="shared" si="5"/>
        <v/>
      </c>
    </row>
    <row r="42" spans="2:63" ht="14.25" customHeight="1">
      <c r="E42" s="144" t="s">
        <v>96</v>
      </c>
      <c r="F42" s="144"/>
      <c r="G42" s="144"/>
      <c r="H42" s="144"/>
      <c r="I42" s="144"/>
      <c r="J42" s="144"/>
      <c r="K42" s="144"/>
      <c r="L42" s="144"/>
      <c r="M42" s="144"/>
      <c r="N42" s="144"/>
      <c r="O42" s="145"/>
      <c r="P42" s="145"/>
      <c r="Q42" s="145"/>
      <c r="R42" s="145"/>
      <c r="S42" s="145"/>
      <c r="T42" s="145"/>
      <c r="U42" s="145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24"/>
      <c r="AK42" s="24"/>
      <c r="AL42" s="24"/>
      <c r="AM42" s="24"/>
      <c r="AN42" s="24"/>
      <c r="AO42" s="24"/>
      <c r="AR42" s="2"/>
      <c r="AS42" s="13" t="s">
        <v>90</v>
      </c>
      <c r="AT42" s="5"/>
      <c r="AU42" s="5"/>
      <c r="AV42" s="2"/>
      <c r="AW42" s="41"/>
      <c r="AX42" s="42"/>
      <c r="AY42" s="42"/>
      <c r="AZ42" s="42"/>
      <c r="BA42" s="42" t="s">
        <v>6</v>
      </c>
      <c r="BB42" s="42">
        <f t="shared" si="9"/>
        <v>37</v>
      </c>
      <c r="BC42" s="55" t="str">
        <f t="shared" si="2"/>
        <v/>
      </c>
      <c r="BE42" s="52"/>
      <c r="BF42" s="53"/>
      <c r="BG42" s="53"/>
      <c r="BH42" s="53"/>
      <c r="BI42" s="53" t="s">
        <v>6</v>
      </c>
      <c r="BJ42" s="53">
        <f t="shared" si="8"/>
        <v>41</v>
      </c>
      <c r="BK42" s="54" t="str">
        <f t="shared" si="5"/>
        <v/>
      </c>
    </row>
    <row r="43" spans="2:63" ht="14.25" customHeight="1">
      <c r="E43" s="144"/>
      <c r="F43" s="144" t="s">
        <v>93</v>
      </c>
      <c r="G43" s="144"/>
      <c r="H43" s="144"/>
      <c r="I43" s="144"/>
      <c r="J43" s="144"/>
      <c r="K43" s="144"/>
      <c r="L43" s="144"/>
      <c r="M43" s="144"/>
      <c r="N43" s="144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24"/>
      <c r="AK43" s="24"/>
      <c r="AL43" s="24"/>
      <c r="AM43" s="24"/>
      <c r="AN43" s="24"/>
      <c r="AO43" s="24"/>
      <c r="AR43" s="2"/>
      <c r="AS43" s="14" t="s">
        <v>15</v>
      </c>
      <c r="AT43" s="5"/>
      <c r="AU43" s="5"/>
      <c r="AV43" s="2"/>
      <c r="AW43" s="37"/>
      <c r="AX43" s="37"/>
      <c r="AY43" s="37"/>
      <c r="AZ43" s="37"/>
      <c r="BA43" s="37"/>
      <c r="BB43" s="37"/>
      <c r="BC43" s="44"/>
    </row>
    <row r="44" spans="2:63" ht="14.25" customHeight="1">
      <c r="E44" s="144" t="s">
        <v>94</v>
      </c>
      <c r="F44" s="144"/>
      <c r="G44" s="144"/>
      <c r="H44" s="144"/>
      <c r="I44" s="144"/>
      <c r="J44" s="144"/>
      <c r="K44" s="144"/>
      <c r="L44" s="144"/>
      <c r="M44" s="144"/>
      <c r="N44" s="144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24"/>
      <c r="AK44" s="24"/>
      <c r="AL44" s="24"/>
      <c r="AM44" s="24"/>
      <c r="AN44" s="24"/>
      <c r="AO44" s="24"/>
      <c r="AR44" s="2"/>
      <c r="AS44" s="13" t="s">
        <v>16</v>
      </c>
      <c r="AT44" s="5"/>
      <c r="AU44" s="5"/>
      <c r="AV44" s="19"/>
      <c r="AW44" s="37"/>
      <c r="AX44" s="37"/>
      <c r="AY44" s="37"/>
      <c r="AZ44" s="37"/>
      <c r="BA44" s="37"/>
      <c r="BB44" s="37"/>
      <c r="BC44" s="44"/>
    </row>
    <row r="45" spans="2:63" ht="14.25" customHeight="1"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R45" s="2"/>
      <c r="AS45" s="15" t="s">
        <v>17</v>
      </c>
      <c r="AT45" s="5"/>
      <c r="AU45" s="5"/>
      <c r="AV45" s="2"/>
      <c r="AW45" s="37"/>
      <c r="AX45" s="37"/>
      <c r="AY45" s="37"/>
      <c r="AZ45" s="37"/>
      <c r="BA45" s="37"/>
      <c r="BB45" s="37"/>
      <c r="BC45" s="37"/>
    </row>
    <row r="46" spans="2:63" ht="14.25" customHeight="1"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R46" s="2"/>
      <c r="AS46" s="134" t="s">
        <v>18</v>
      </c>
      <c r="AT46" s="5"/>
      <c r="AU46" s="5"/>
      <c r="AV46" s="19"/>
      <c r="AW46" s="37"/>
      <c r="AX46" s="37"/>
      <c r="AY46" s="37"/>
      <c r="AZ46" s="37"/>
      <c r="BA46" s="37"/>
      <c r="BB46" s="37"/>
      <c r="BC46" s="37"/>
    </row>
    <row r="47" spans="2:63" ht="14.25" customHeight="1"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R47" s="2"/>
      <c r="AS47" s="135" t="s">
        <v>19</v>
      </c>
      <c r="AT47" s="5"/>
      <c r="AU47" s="5"/>
      <c r="AV47" s="2"/>
      <c r="AW47" s="37"/>
      <c r="AX47" s="37"/>
      <c r="AY47" s="37"/>
      <c r="AZ47" s="37"/>
      <c r="BA47" s="37"/>
      <c r="BB47" s="37"/>
      <c r="BC47" s="37"/>
    </row>
    <row r="48" spans="2:63" ht="14.25" customHeight="1"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R48" s="2"/>
      <c r="AS48" s="1" t="s">
        <v>20</v>
      </c>
      <c r="AT48" s="5"/>
      <c r="AU48" s="5"/>
      <c r="AV48" s="2"/>
      <c r="AW48" s="37"/>
      <c r="AX48" s="37"/>
      <c r="AY48" s="37"/>
      <c r="AZ48" s="37"/>
      <c r="BA48" s="37"/>
      <c r="BB48" s="37"/>
      <c r="BC48" s="37"/>
    </row>
    <row r="49" spans="2:55" ht="14.25" customHeight="1"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R49" s="1"/>
      <c r="AS49" s="1" t="s">
        <v>80</v>
      </c>
      <c r="AT49" s="2"/>
      <c r="AU49" s="2"/>
      <c r="AV49" s="2"/>
      <c r="AW49" s="37"/>
      <c r="AX49" s="37"/>
      <c r="AY49" s="37"/>
      <c r="AZ49" s="37"/>
      <c r="BA49" s="37"/>
      <c r="BB49" s="37"/>
      <c r="BC49" s="37"/>
    </row>
    <row r="50" spans="2:55" ht="14.25" customHeight="1"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R50" s="16"/>
      <c r="AS50" s="10" t="s">
        <v>84</v>
      </c>
      <c r="AT50" s="5"/>
      <c r="AU50" s="5"/>
      <c r="AV50" s="5"/>
      <c r="AW50" s="37"/>
      <c r="AX50" s="37"/>
      <c r="AY50" s="37"/>
      <c r="AZ50" s="37"/>
      <c r="BA50" s="37"/>
      <c r="BB50" s="37"/>
      <c r="BC50" s="37"/>
    </row>
    <row r="51" spans="2:55" ht="13.5" customHeight="1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R51" s="16"/>
      <c r="AS51" s="10" t="s">
        <v>85</v>
      </c>
      <c r="AT51" s="5"/>
      <c r="AU51" s="5"/>
      <c r="AV51" s="5"/>
      <c r="AW51" s="37"/>
      <c r="AX51" s="37"/>
      <c r="AY51" s="37"/>
      <c r="AZ51" s="37"/>
      <c r="BA51" s="37"/>
      <c r="BB51" s="37"/>
      <c r="BC51" s="37"/>
    </row>
    <row r="52" spans="2:55" ht="13.5" customHeight="1">
      <c r="B52" s="25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R52" s="2"/>
      <c r="AS52" s="3" t="s">
        <v>27</v>
      </c>
      <c r="AT52" s="5"/>
      <c r="AU52" s="5"/>
      <c r="AV52" s="5"/>
      <c r="AW52" s="37"/>
      <c r="AX52" s="37"/>
      <c r="AY52" s="37"/>
      <c r="AZ52" s="37"/>
      <c r="BA52" s="37"/>
      <c r="BB52" s="37"/>
      <c r="BC52" s="37"/>
    </row>
    <row r="53" spans="2:55" ht="13.5" customHeight="1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R53" s="2"/>
      <c r="AS53" s="17" t="s">
        <v>21</v>
      </c>
      <c r="AT53" s="5"/>
      <c r="AU53" s="5"/>
      <c r="AV53" s="2"/>
      <c r="AW53" s="37"/>
      <c r="AX53" s="37"/>
      <c r="AY53" s="37"/>
      <c r="AZ53" s="37"/>
      <c r="BA53" s="37"/>
      <c r="BB53" s="37"/>
      <c r="BC53" s="37"/>
    </row>
    <row r="54" spans="2:55" ht="13.5" customHeight="1"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R54" s="2"/>
      <c r="AS54" s="10" t="s">
        <v>22</v>
      </c>
      <c r="AT54" s="5"/>
      <c r="AU54" s="5"/>
      <c r="AV54" s="2"/>
    </row>
    <row r="55" spans="2:55" ht="13.5" customHeight="1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R55" s="2"/>
      <c r="AS55" s="18" t="s">
        <v>23</v>
      </c>
      <c r="AT55" s="5"/>
      <c r="AU55" s="5"/>
      <c r="AV55" s="2"/>
    </row>
    <row r="56" spans="2:55" ht="13.5" customHeight="1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R56" s="2"/>
      <c r="AS56" s="19" t="s">
        <v>24</v>
      </c>
      <c r="AT56" s="5"/>
      <c r="AU56" s="5"/>
      <c r="AV56" s="2"/>
    </row>
    <row r="57" spans="2:55" ht="13.5" customHeight="1">
      <c r="B57" s="25"/>
      <c r="C57" s="24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R57" s="2"/>
      <c r="AS57" s="19" t="s">
        <v>25</v>
      </c>
      <c r="AT57" s="2"/>
      <c r="AU57" s="2"/>
      <c r="AV57" s="2"/>
    </row>
    <row r="58" spans="2:55" ht="17.25" customHeight="1">
      <c r="B58" s="25"/>
      <c r="C58" s="24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R58" s="2"/>
      <c r="AS58" s="10" t="s">
        <v>26</v>
      </c>
      <c r="AT58" s="2"/>
      <c r="AU58" s="2"/>
      <c r="AV58" s="2"/>
    </row>
    <row r="59" spans="2:55" ht="13.5" customHeight="1">
      <c r="C59" s="24"/>
      <c r="AR59" s="2"/>
      <c r="AS59" s="1" t="s">
        <v>28</v>
      </c>
      <c r="AT59" s="2"/>
      <c r="AU59" s="2"/>
      <c r="AV59" s="2"/>
    </row>
    <row r="60" spans="2:55" ht="17.25" customHeight="1">
      <c r="C60" s="24"/>
      <c r="AR60" s="2"/>
      <c r="AS60" s="19" t="s">
        <v>29</v>
      </c>
      <c r="AT60" s="2"/>
      <c r="AU60" s="2"/>
      <c r="AV60" s="2"/>
    </row>
    <row r="61" spans="2:55" ht="17.25">
      <c r="C61" s="24"/>
      <c r="AR61" s="2"/>
      <c r="AS61" s="2"/>
      <c r="AT61" s="2"/>
      <c r="AU61" s="2"/>
      <c r="AV61" s="2"/>
    </row>
    <row r="62" spans="2:55" ht="17.25">
      <c r="C62" s="24"/>
      <c r="AR62" s="20"/>
      <c r="AS62" s="2"/>
      <c r="AT62" s="22" t="s">
        <v>75</v>
      </c>
      <c r="AU62" s="2"/>
      <c r="AV62" s="2"/>
    </row>
    <row r="63" spans="2:55" ht="17.25">
      <c r="C63" s="24"/>
      <c r="AR63" s="20"/>
      <c r="AS63" s="2"/>
      <c r="AT63" s="2"/>
      <c r="AU63" s="2"/>
      <c r="AV63" s="2"/>
    </row>
    <row r="64" spans="2:55" ht="17.25">
      <c r="C64" s="24"/>
      <c r="AR64" s="21"/>
      <c r="AS64" s="136"/>
      <c r="AT64" s="21"/>
      <c r="AU64" s="136"/>
      <c r="AV64" s="21"/>
    </row>
    <row r="65" spans="3:48" ht="17.25">
      <c r="C65" s="24"/>
      <c r="AR65" s="23"/>
      <c r="AS65" s="136"/>
      <c r="AT65" s="21"/>
      <c r="AU65" s="137"/>
      <c r="AV65" s="21"/>
    </row>
    <row r="66" spans="3:48" ht="17.25">
      <c r="C66" s="24"/>
      <c r="AR66" s="23"/>
      <c r="AS66" s="23"/>
      <c r="AT66" s="23"/>
      <c r="AU66" s="23"/>
      <c r="AV66" s="21"/>
    </row>
    <row r="67" spans="3:48" ht="17.25">
      <c r="C67" s="24"/>
      <c r="AR67" s="23"/>
      <c r="AS67" s="23"/>
      <c r="AT67" s="23"/>
      <c r="AU67" s="23"/>
      <c r="AV67" s="21"/>
    </row>
    <row r="68" spans="3:48" ht="17.25">
      <c r="C68" s="24"/>
    </row>
    <row r="69" spans="3:48" ht="17.25">
      <c r="C69" s="24"/>
    </row>
    <row r="70" spans="3:48" ht="17.25">
      <c r="C70" s="24"/>
    </row>
    <row r="75" spans="3:48">
      <c r="AR75" s="23"/>
    </row>
  </sheetData>
  <mergeCells count="41">
    <mergeCell ref="K31:L31"/>
    <mergeCell ref="M31:P31"/>
    <mergeCell ref="K32:L32"/>
    <mergeCell ref="M32:P32"/>
    <mergeCell ref="K33:L33"/>
    <mergeCell ref="M33:P33"/>
    <mergeCell ref="K28:L28"/>
    <mergeCell ref="M28:P28"/>
    <mergeCell ref="K29:L29"/>
    <mergeCell ref="M29:P29"/>
    <mergeCell ref="K30:L30"/>
    <mergeCell ref="M30:P30"/>
    <mergeCell ref="K26:L26"/>
    <mergeCell ref="M26:P26"/>
    <mergeCell ref="R26:U26"/>
    <mergeCell ref="K27:L27"/>
    <mergeCell ref="M27:P27"/>
    <mergeCell ref="R27:U27"/>
    <mergeCell ref="AC20:AD20"/>
    <mergeCell ref="AF20:AG20"/>
    <mergeCell ref="K25:L25"/>
    <mergeCell ref="M25:P25"/>
    <mergeCell ref="R25:U25"/>
    <mergeCell ref="K21:L21"/>
    <mergeCell ref="M21:P21"/>
    <mergeCell ref="R21:U21"/>
    <mergeCell ref="K22:L22"/>
    <mergeCell ref="M22:P22"/>
    <mergeCell ref="R22:U22"/>
    <mergeCell ref="K23:L23"/>
    <mergeCell ref="M23:P23"/>
    <mergeCell ref="R23:U23"/>
    <mergeCell ref="K24:L24"/>
    <mergeCell ref="M24:P24"/>
    <mergeCell ref="AU3:AU4"/>
    <mergeCell ref="A1:E1"/>
    <mergeCell ref="A9:E9"/>
    <mergeCell ref="I17:R17"/>
    <mergeCell ref="AB17:AL17"/>
    <mergeCell ref="AT5:AU5"/>
    <mergeCell ref="AT6:AU6"/>
  </mergeCells>
  <phoneticPr fontId="1"/>
  <conditionalFormatting sqref="F3">
    <cfRule type="expression" dxfId="32" priority="93">
      <formula>IF(AND($AT$3=$AC$20,$AT$4=$AC$22,$F$3=$AD$22),$F$3,"")</formula>
    </cfRule>
  </conditionalFormatting>
  <conditionalFormatting sqref="B5">
    <cfRule type="expression" dxfId="31" priority="94">
      <formula>IF(AND($AT$3=$AC$20,$AT$4=$AC$35,$B$5=$AD$35),$B$5,"")</formula>
    </cfRule>
    <cfRule type="expression" dxfId="30" priority="95">
      <formula>IF(AND($AT$3=$AC$20,$AT$4=$AC$23,$B$5=$AD$23),$B$5,"")</formula>
    </cfRule>
  </conditionalFormatting>
  <conditionalFormatting sqref="E4">
    <cfRule type="expression" dxfId="29" priority="96">
      <formula>IF(AND($AT$3=$AC$20,$AT$4=$AC$24,$E$4=$AD$24),$E$4,"")</formula>
    </cfRule>
  </conditionalFormatting>
  <conditionalFormatting sqref="C6">
    <cfRule type="expression" dxfId="28" priority="97">
      <formula>IF(AND($AT$3=$AC$20,$AT$4=$AC$37,$C$6=$AD$37),$C$6,"")</formula>
    </cfRule>
    <cfRule type="expression" dxfId="27" priority="98">
      <formula>IF(AND($AT$3=$AC$20,$AT$4=$AC$25,$C$6=$AD$25),$C$6,"")</formula>
    </cfRule>
  </conditionalFormatting>
  <conditionalFormatting sqref="G5">
    <cfRule type="expression" dxfId="26" priority="99">
      <formula>IF(AND($AT$3=$AC$20,$AT$4=$AC$26,$G$5=$AD$26),$G$5,"")</formula>
    </cfRule>
  </conditionalFormatting>
  <conditionalFormatting sqref="E7">
    <cfRule type="expression" dxfId="25" priority="100">
      <formula>IF(AND($AT$3=$AC$20,$AT$4=$AC$27,$E$7=$AD$27),$E$7,"")</formula>
    </cfRule>
  </conditionalFormatting>
  <conditionalFormatting sqref="B4">
    <cfRule type="expression" dxfId="24" priority="101">
      <formula>IF(AND($AT$3=$AC$20,$AT$4=$AC$28,$B$4=$AD$28),$B$4,"")</formula>
    </cfRule>
  </conditionalFormatting>
  <conditionalFormatting sqref="C4">
    <cfRule type="expression" dxfId="23" priority="102">
      <formula>IF(AND($AT$3=$AC$20,$AT$4=$AC$29,$C$4=$AD$29),$C$4,"")</formula>
    </cfRule>
  </conditionalFormatting>
  <conditionalFormatting sqref="D4">
    <cfRule type="expression" dxfId="22" priority="103">
      <formula>IF(AND($AT$3=$AC$20,$AT$4=$AC$32,$D$4=$AD$32),$D$4,"")</formula>
    </cfRule>
    <cfRule type="expression" dxfId="21" priority="104">
      <formula>IF(AND($AT$3=$AC$20,$AT$4=$AC$30,$D$4=$AD$30),$D$4,"")</formula>
    </cfRule>
  </conditionalFormatting>
  <conditionalFormatting sqref="E6">
    <cfRule type="expression" dxfId="20" priority="105">
      <formula>IF(AND($AT$3=$AC$20,$AT$4=$AC$34,$E$6=$AD$34),$E$6,"")</formula>
    </cfRule>
  </conditionalFormatting>
  <conditionalFormatting sqref="D3">
    <cfRule type="expression" dxfId="19" priority="106">
      <formula>IF(AND($AT$3=$AC$20,$AT$4=$AC$36,$D$3=$AD$36),$D$5,"")</formula>
    </cfRule>
  </conditionalFormatting>
  <conditionalFormatting sqref="B6">
    <cfRule type="expression" dxfId="18" priority="107">
      <formula>IF(AND($AT$3=$AC$20,$AT$4=$AC$31,$B$6=$AD$31),$B$6,"")</formula>
    </cfRule>
    <cfRule type="expression" dxfId="17" priority="108">
      <formula>IF(AND($AT$3=$AC$20,$AT$4=$AC$33,$B$6=$AD$33),$B$6,"")</formula>
    </cfRule>
  </conditionalFormatting>
  <conditionalFormatting sqref="E12">
    <cfRule type="expression" dxfId="16" priority="17">
      <formula>IF(AND($AT$3=$AC$20,$Q$25=$AC$24,$E$12=$AD$24),$E$12,"")</formula>
    </cfRule>
  </conditionalFormatting>
  <conditionalFormatting sqref="C14">
    <cfRule type="expression" dxfId="15" priority="4">
      <formula>IF(AND($AT$3=$AC$20,$Q$25=$AC$37,$C$14=$AD$37),$C$14,"")</formula>
    </cfRule>
    <cfRule type="expression" dxfId="14" priority="16">
      <formula>IF(AND($AT$3=$AC$20,$Q$25=$AC$25,$C$14=$AD$25),$C$14,"")</formula>
    </cfRule>
  </conditionalFormatting>
  <conditionalFormatting sqref="G13">
    <cfRule type="expression" dxfId="13" priority="15">
      <formula>IF(AND($AT$3=$AC$20,$Q$25=$AC$26,$G$13=$AD$26),$G$13,"")</formula>
    </cfRule>
  </conditionalFormatting>
  <conditionalFormatting sqref="E15">
    <cfRule type="expression" dxfId="12" priority="14">
      <formula>IF(AND($AT$3=$AC$20,$Q$25=$AC$27,$E$15=$AD$27),$E$15,"")</formula>
    </cfRule>
  </conditionalFormatting>
  <conditionalFormatting sqref="B12">
    <cfRule type="expression" dxfId="11" priority="13">
      <formula>IF(AND($AT$3=$AC$20,$Q$25=$AC$28,$B$12=$AD$28),$B$12,"")</formula>
    </cfRule>
  </conditionalFormatting>
  <conditionalFormatting sqref="C12">
    <cfRule type="expression" dxfId="10" priority="12">
      <formula>IF(AND($AT$3=$AC$20,$Q$25=$AC$29,$C$12=$AD$29),$C$12,"")</formula>
    </cfRule>
  </conditionalFormatting>
  <conditionalFormatting sqref="D12">
    <cfRule type="expression" dxfId="9" priority="9">
      <formula>IF(AND($AT$3=$AC$20,$Q$25=$AC$32,$D$12=$AD$32),$D$12,"")</formula>
    </cfRule>
    <cfRule type="expression" dxfId="8" priority="11">
      <formula>IF(AND($AT$3=$AC$20,$Q$25=$AC$30,$D$12=$AD$30),$D$12,"")</formula>
    </cfRule>
  </conditionalFormatting>
  <conditionalFormatting sqref="B14">
    <cfRule type="expression" dxfId="7" priority="8">
      <formula>IF(AND($AT$3=$AC$20,$Q$25=$AC$33,$B$14=$AD$33),$B$14,"")</formula>
    </cfRule>
    <cfRule type="expression" dxfId="6" priority="10">
      <formula>IF(AND($AT$3=$AC$20,$Q$25=$AC$31,$B$14=$AD$31),$B$14,"")</formula>
    </cfRule>
  </conditionalFormatting>
  <conditionalFormatting sqref="E14">
    <cfRule type="expression" dxfId="5" priority="7">
      <formula>IF(AND($AT$3=$AC$20,$Q$25=$AC$34,$E$14=$AD$34),$E$14,"")</formula>
    </cfRule>
  </conditionalFormatting>
  <conditionalFormatting sqref="B13">
    <cfRule type="expression" dxfId="4" priority="1">
      <formula>IF(AND($AT$3=$AC$20,$Q$25=$AF$23,$B$13=$AG$23),$B$13,"")</formula>
    </cfRule>
    <cfRule type="expression" dxfId="3" priority="6">
      <formula>IF(AND($AT$3=$AC$20,$Q$25=$AC$35,$B$13=$AD$35),$B$13,"")</formula>
    </cfRule>
  </conditionalFormatting>
  <conditionalFormatting sqref="D11">
    <cfRule type="expression" dxfId="2" priority="5">
      <formula>IF(AND($AT$3=$AC$20,$Q$25=$AC$36,$D$11=$AD$36),$D$11,"")</formula>
    </cfRule>
  </conditionalFormatting>
  <conditionalFormatting sqref="G11">
    <cfRule type="expression" dxfId="1" priority="2">
      <formula>IF(AND($AT$3=$AC$20,$Q$25=$AF$22,$G$11=$AG$22),$G$11,"")</formula>
    </cfRule>
    <cfRule type="expression" dxfId="0" priority="3">
      <formula>IF(AND($AT$3=$AC$20,$Q$25=$AF$20,$G$11=$AG$22),$G$11,"")</formula>
    </cfRule>
  </conditionalFormatting>
  <pageMargins left="0.15748031496062992" right="0" top="0.31496062992125984" bottom="0" header="0" footer="0"/>
  <pageSetup paperSize="263" orientation="landscape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はがき横各月</vt:lpstr>
      <vt:lpstr>はがき横各月!Print_Area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yoshisuke nikamoto</dc:creator>
  <cp:lastModifiedBy>二家本義助</cp:lastModifiedBy>
  <cp:lastPrinted>2020-10-16T12:26:33Z</cp:lastPrinted>
  <dcterms:created xsi:type="dcterms:W3CDTF">2018-08-26T01:35:39Z</dcterms:created>
  <dcterms:modified xsi:type="dcterms:W3CDTF">2020-10-22T07:07:42Z</dcterms:modified>
</cp:coreProperties>
</file>